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6675" windowWidth="21840" windowHeight="5415"/>
  </bookViews>
  <sheets>
    <sheet name="варіант 1" sheetId="10" r:id="rId1"/>
  </sheets>
  <definedNames>
    <definedName name="_xlnm.Print_Area" localSheetId="0">'варіант 1'!$A$1:$BA$75</definedName>
  </definedNames>
  <calcPr calcId="144525"/>
</workbook>
</file>

<file path=xl/calcChain.xml><?xml version="1.0" encoding="utf-8"?>
<calcChain xmlns="http://schemas.openxmlformats.org/spreadsheetml/2006/main">
  <c r="BA73" i="10" l="1"/>
  <c r="BA72" i="10"/>
  <c r="BA71" i="10"/>
  <c r="BA70" i="10"/>
  <c r="BA62" i="10"/>
  <c r="BA44" i="10" l="1"/>
  <c r="BA51" i="10"/>
  <c r="AB59" i="10" l="1"/>
  <c r="H59" i="10"/>
  <c r="AB56" i="10"/>
  <c r="H56" i="10"/>
  <c r="H41" i="10"/>
  <c r="AB41" i="10"/>
  <c r="G16" i="10" l="1"/>
  <c r="G15" i="10"/>
  <c r="G27" i="10"/>
  <c r="BD71" i="10"/>
  <c r="I70" i="10"/>
  <c r="J70" i="10"/>
  <c r="K70" i="10"/>
  <c r="L70" i="10"/>
  <c r="M70" i="10"/>
  <c r="N70" i="10"/>
  <c r="O70" i="10"/>
  <c r="P70" i="10"/>
  <c r="Q70" i="10"/>
  <c r="R70" i="10"/>
  <c r="S70" i="10"/>
  <c r="T70" i="10"/>
  <c r="U70" i="10"/>
  <c r="V70" i="10"/>
  <c r="W70" i="10"/>
  <c r="X70" i="10"/>
  <c r="Y70" i="10"/>
  <c r="Z70" i="10"/>
  <c r="AA70" i="10"/>
  <c r="AC70" i="10"/>
  <c r="AD70" i="10"/>
  <c r="AE70" i="10"/>
  <c r="AF70" i="10"/>
  <c r="AG70" i="10"/>
  <c r="AH70" i="10"/>
  <c r="AI70" i="10"/>
  <c r="AJ70" i="10"/>
  <c r="AK70" i="10"/>
  <c r="AL70" i="10"/>
  <c r="AM70" i="10"/>
  <c r="AN70" i="10"/>
  <c r="AO70" i="10"/>
  <c r="AP70" i="10"/>
  <c r="AQ70" i="10"/>
  <c r="AR70" i="10"/>
  <c r="AS70" i="10"/>
  <c r="AT70" i="10"/>
  <c r="AU70" i="10"/>
  <c r="AU71" i="10" s="1"/>
  <c r="AV70" i="10"/>
  <c r="AW70" i="10"/>
  <c r="AX70" i="10"/>
  <c r="AY70" i="10"/>
  <c r="AZ70" i="10"/>
  <c r="G70" i="10"/>
  <c r="AY62" i="10"/>
  <c r="H21" i="10"/>
  <c r="AB21" i="10"/>
  <c r="AX21" i="10"/>
  <c r="H5" i="10"/>
  <c r="AB5" i="10"/>
  <c r="H8" i="10"/>
  <c r="AB8" i="10"/>
  <c r="H11" i="10"/>
  <c r="AB11" i="10"/>
  <c r="H14" i="10"/>
  <c r="AB14" i="10"/>
  <c r="H24" i="10"/>
  <c r="AB24" i="10"/>
  <c r="AB67" i="10"/>
  <c r="H67" i="10"/>
  <c r="AB64" i="10"/>
  <c r="AB70" i="10" s="1"/>
  <c r="H64" i="10"/>
  <c r="H70" i="10" s="1"/>
  <c r="AB53" i="10"/>
  <c r="H53" i="10"/>
  <c r="I51" i="10"/>
  <c r="J51" i="10"/>
  <c r="K51" i="10"/>
  <c r="L51" i="10"/>
  <c r="M51" i="10"/>
  <c r="N51" i="10"/>
  <c r="O51" i="10"/>
  <c r="P51" i="10"/>
  <c r="Q51" i="10"/>
  <c r="R51" i="10"/>
  <c r="S51" i="10"/>
  <c r="T51" i="10"/>
  <c r="U51" i="10"/>
  <c r="V51" i="10"/>
  <c r="W51" i="10"/>
  <c r="X51" i="10"/>
  <c r="Y51" i="10"/>
  <c r="Z51" i="10"/>
  <c r="AA51" i="10"/>
  <c r="AC51" i="10"/>
  <c r="AD51" i="10"/>
  <c r="AE51" i="10"/>
  <c r="AF51" i="10"/>
  <c r="AG51" i="10"/>
  <c r="AH51" i="10"/>
  <c r="AI51" i="10"/>
  <c r="AJ51" i="10"/>
  <c r="AK51" i="10"/>
  <c r="AL51" i="10"/>
  <c r="AM51" i="10"/>
  <c r="AN51" i="10"/>
  <c r="AO51" i="10"/>
  <c r="AP51" i="10"/>
  <c r="AQ51" i="10"/>
  <c r="AR51" i="10"/>
  <c r="AS51" i="10"/>
  <c r="AT51" i="10"/>
  <c r="G51" i="10"/>
  <c r="AB50" i="10"/>
  <c r="H50" i="10"/>
  <c r="H49" i="10"/>
  <c r="AB47" i="10"/>
  <c r="H47" i="10"/>
  <c r="H46" i="10"/>
  <c r="AB38" i="10"/>
  <c r="AB44" i="10" s="1"/>
  <c r="H38" i="10"/>
  <c r="H44" i="10" s="1"/>
  <c r="AB33" i="10"/>
  <c r="H33" i="10"/>
  <c r="AC27" i="10"/>
  <c r="AD27" i="10"/>
  <c r="AE27" i="10"/>
  <c r="AF27" i="10"/>
  <c r="AG27" i="10"/>
  <c r="AH27" i="10"/>
  <c r="AI27" i="10"/>
  <c r="AJ27" i="10"/>
  <c r="AK27" i="10"/>
  <c r="AL27" i="10"/>
  <c r="AM27" i="10"/>
  <c r="AN27" i="10"/>
  <c r="AO27" i="10"/>
  <c r="AP27" i="10"/>
  <c r="AQ27" i="10"/>
  <c r="AR27" i="10"/>
  <c r="AS27" i="10"/>
  <c r="AT27" i="10"/>
  <c r="AB29" i="10"/>
  <c r="H29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W62" i="10"/>
  <c r="AV62" i="10"/>
  <c r="AT62" i="10"/>
  <c r="AS62" i="10"/>
  <c r="AR62" i="10"/>
  <c r="AQ62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AX62" i="10"/>
  <c r="AX53" i="10"/>
  <c r="AX50" i="10"/>
  <c r="AX49" i="10"/>
  <c r="AX48" i="10"/>
  <c r="AY48" i="10" s="1"/>
  <c r="AX47" i="10"/>
  <c r="AX46" i="10"/>
  <c r="AT44" i="10"/>
  <c r="AS44" i="10"/>
  <c r="AR44" i="10"/>
  <c r="AQ44" i="10"/>
  <c r="AP44" i="10"/>
  <c r="AO44" i="10"/>
  <c r="AN44" i="10"/>
  <c r="AM44" i="10"/>
  <c r="AL44" i="10"/>
  <c r="AK44" i="10"/>
  <c r="AJ44" i="10"/>
  <c r="AI44" i="10"/>
  <c r="AH44" i="10"/>
  <c r="AG44" i="10"/>
  <c r="AF44" i="10"/>
  <c r="AE44" i="10"/>
  <c r="AD44" i="10"/>
  <c r="AC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G44" i="10"/>
  <c r="AX38" i="10"/>
  <c r="AX37" i="10"/>
  <c r="AY37" i="10" s="1"/>
  <c r="AX33" i="10"/>
  <c r="AY33" i="10" s="1"/>
  <c r="AX29" i="10"/>
  <c r="AX24" i="10"/>
  <c r="AX14" i="10"/>
  <c r="AX11" i="10"/>
  <c r="AX8" i="10"/>
  <c r="AX5" i="10"/>
  <c r="AY21" i="10" l="1"/>
  <c r="AB27" i="10"/>
  <c r="AX71" i="10"/>
  <c r="AY14" i="10"/>
  <c r="I71" i="10"/>
  <c r="AW71" i="10"/>
  <c r="AY29" i="10"/>
  <c r="AK71" i="10"/>
  <c r="AD71" i="10"/>
  <c r="AY47" i="10"/>
  <c r="AP71" i="10"/>
  <c r="H27" i="10"/>
  <c r="S71" i="10"/>
  <c r="V71" i="10"/>
  <c r="T71" i="10"/>
  <c r="AY5" i="10"/>
  <c r="AY24" i="10"/>
  <c r="AY49" i="10"/>
  <c r="M71" i="10"/>
  <c r="W71" i="10"/>
  <c r="Y71" i="10"/>
  <c r="AL71" i="10"/>
  <c r="AT71" i="10"/>
  <c r="AY46" i="10"/>
  <c r="AQ71" i="10"/>
  <c r="AC71" i="10"/>
  <c r="Z71" i="10"/>
  <c r="P71" i="10"/>
  <c r="J71" i="10"/>
  <c r="AY38" i="10"/>
  <c r="AY50" i="10"/>
  <c r="L71" i="10"/>
  <c r="N71" i="10"/>
  <c r="R71" i="10"/>
  <c r="X71" i="10"/>
  <c r="AE71" i="10"/>
  <c r="AG71" i="10"/>
  <c r="AI71" i="10"/>
  <c r="AM71" i="10"/>
  <c r="AO71" i="10"/>
  <c r="AS71" i="10"/>
  <c r="AV71" i="10"/>
  <c r="H51" i="10"/>
  <c r="AB51" i="10"/>
  <c r="AB71" i="10" s="1"/>
  <c r="AR71" i="10"/>
  <c r="AN71" i="10"/>
  <c r="AH71" i="10"/>
  <c r="AF71" i="10"/>
  <c r="AA71" i="10"/>
  <c r="AY11" i="10"/>
  <c r="AY8" i="10"/>
  <c r="AY71" i="10"/>
  <c r="U71" i="10"/>
  <c r="Q71" i="10"/>
  <c r="O71" i="10"/>
  <c r="K71" i="10"/>
  <c r="G71" i="10"/>
  <c r="AJ71" i="10"/>
  <c r="AY53" i="10"/>
  <c r="H71" i="10" l="1"/>
  <c r="AZ71" i="10" s="1"/>
</calcChain>
</file>

<file path=xl/sharedStrings.xml><?xml version="1.0" encoding="utf-8"?>
<sst xmlns="http://schemas.openxmlformats.org/spreadsheetml/2006/main" count="211" uniqueCount="104">
  <si>
    <t>Назва</t>
  </si>
  <si>
    <t>Код</t>
  </si>
  <si>
    <t>Спеціальність</t>
  </si>
  <si>
    <t>19</t>
  </si>
  <si>
    <t>Архітектура та будівництво</t>
  </si>
  <si>
    <t>192</t>
  </si>
  <si>
    <t>Будівництво та цивільна інженерія</t>
  </si>
  <si>
    <t>191</t>
  </si>
  <si>
    <t>Архітектура та містобудування</t>
  </si>
  <si>
    <t>193</t>
  </si>
  <si>
    <t>Геодезія та землеустрій</t>
  </si>
  <si>
    <t>18</t>
  </si>
  <si>
    <t>Виробництво та технології</t>
  </si>
  <si>
    <t xml:space="preserve">Харчові технології </t>
  </si>
  <si>
    <t>20</t>
  </si>
  <si>
    <t>Технологія виробництва і перерорбки продукції тваринництва</t>
  </si>
  <si>
    <t>204</t>
  </si>
  <si>
    <t>Аграрні науки та продовольство</t>
  </si>
  <si>
    <t>Агрономія</t>
  </si>
  <si>
    <t>Лісове господарство</t>
  </si>
  <si>
    <t>Садово-паркове господарство</t>
  </si>
  <si>
    <t>Захист і карантин рослин</t>
  </si>
  <si>
    <t xml:space="preserve"> Соціальні та поведінкові науки </t>
  </si>
  <si>
    <t>051</t>
  </si>
  <si>
    <t>Економіка</t>
  </si>
  <si>
    <t xml:space="preserve"> Управління та адміністрування</t>
  </si>
  <si>
    <t>076</t>
  </si>
  <si>
    <t>Підприємництво, торгівля та біржова діяльність</t>
  </si>
  <si>
    <t>071</t>
  </si>
  <si>
    <t>Облік і оподаткування</t>
  </si>
  <si>
    <t>072</t>
  </si>
  <si>
    <t xml:space="preserve"> Фінанси, банківська справа та страхування</t>
  </si>
  <si>
    <t>073</t>
  </si>
  <si>
    <t>Менеджмент</t>
  </si>
  <si>
    <t>075</t>
  </si>
  <si>
    <t>Маркетинг</t>
  </si>
  <si>
    <t>05</t>
  </si>
  <si>
    <t>07</t>
  </si>
  <si>
    <t>Електрична інженерія</t>
  </si>
  <si>
    <t>Електроенергетика, електротехніка та електромеханіка</t>
  </si>
  <si>
    <t>208</t>
  </si>
  <si>
    <t>Енергетика та електротехнічні системи в агропромисловому комплексі</t>
  </si>
  <si>
    <t>Механізація сільського господарства</t>
  </si>
  <si>
    <t>Технологія виробництва і переробки продукції тваринництва</t>
  </si>
  <si>
    <t>141</t>
  </si>
  <si>
    <t>Факультет економіки і менеджменту</t>
  </si>
  <si>
    <t>денна, заочна</t>
  </si>
  <si>
    <t xml:space="preserve">Юридичний факультет </t>
  </si>
  <si>
    <t xml:space="preserve">Факультет харчових технологій </t>
  </si>
  <si>
    <t xml:space="preserve">Будівельний факультет </t>
  </si>
  <si>
    <t>денна</t>
  </si>
  <si>
    <t>Факультет агротехнологій та природокористування</t>
  </si>
  <si>
    <t xml:space="preserve">Біолого-технологічний факультет </t>
  </si>
  <si>
    <t>14</t>
  </si>
  <si>
    <t xml:space="preserve">Інженерно-технологічний  факультет </t>
  </si>
  <si>
    <t>Разом</t>
  </si>
  <si>
    <t>4р</t>
  </si>
  <si>
    <t>5р</t>
  </si>
  <si>
    <t>10</t>
  </si>
  <si>
    <t>Природничі науки</t>
  </si>
  <si>
    <t>101</t>
  </si>
  <si>
    <t>Екологія</t>
  </si>
  <si>
    <t>№ п/п</t>
  </si>
  <si>
    <t>Кількість заяв поданих на вступ на 1 курс навчання ОС Бакалавр (Магістр ветфак) після ПЗСО</t>
  </si>
  <si>
    <t>1</t>
  </si>
  <si>
    <t>2</t>
  </si>
  <si>
    <t>3</t>
  </si>
  <si>
    <t>4</t>
  </si>
  <si>
    <t>5</t>
  </si>
  <si>
    <t>Бюджет</t>
  </si>
  <si>
    <t xml:space="preserve">   </t>
  </si>
  <si>
    <t>Контракт</t>
  </si>
  <si>
    <t>ЛО, що залишився</t>
  </si>
  <si>
    <t>заочна форма навчання</t>
  </si>
  <si>
    <t>в т.ч. денна форма навчання</t>
  </si>
  <si>
    <t>Профільні</t>
  </si>
  <si>
    <t>Споріднені</t>
  </si>
  <si>
    <t>всього</t>
  </si>
  <si>
    <t>в т.ч. бюджет</t>
  </si>
  <si>
    <t>ЛО</t>
  </si>
  <si>
    <t>в т.ч. 2 тур</t>
  </si>
  <si>
    <t>275</t>
  </si>
  <si>
    <t>Транспортні технології (на автомобільному транспорті)</t>
  </si>
  <si>
    <t>Китайці</t>
  </si>
  <si>
    <t>ОП Адміністративний менеджмент</t>
  </si>
  <si>
    <t>120</t>
  </si>
  <si>
    <t>Обсяг</t>
  </si>
  <si>
    <t xml:space="preserve">                     </t>
  </si>
  <si>
    <t>В.О. Сергієнко</t>
  </si>
  <si>
    <t>Відповідальний секретар                                                     В.О. Сергієнко</t>
  </si>
  <si>
    <t>в т.ч. ОП Менеджмент організацій і адміністрування</t>
  </si>
  <si>
    <t xml:space="preserve">ВСЬОГО </t>
  </si>
  <si>
    <t>в т.ч. ОП Технологія виробництва і переробки продукції тваринництва</t>
  </si>
  <si>
    <t>ОП Кінологія</t>
  </si>
  <si>
    <t>в т.ч. заочна форма навчання</t>
  </si>
  <si>
    <t>Місця держзамовлення розподілені між ОП рішенням ПК СНАУ (протокол №29 від 28.07.2023 року)</t>
  </si>
  <si>
    <r>
      <t>Обсяги держзамовлення</t>
    </r>
    <r>
      <rPr>
        <b/>
        <sz val="18"/>
        <rFont val="Times New Roman"/>
        <family val="1"/>
        <charset val="204"/>
      </rPr>
      <t xml:space="preserve"> на ОС магістр</t>
    </r>
    <r>
      <rPr>
        <sz val="18"/>
        <rFont val="Times New Roman"/>
        <family val="1"/>
        <charset val="204"/>
      </rPr>
      <t>, згідно рішення конкурсної комісії МОНУ з</t>
    </r>
    <r>
      <rPr>
        <b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відбору виконавців державного замовлення на підготовку здобувачів вищої освіти, наукових, науково-педагогічних та робітничих кадрів, підвищення кваліфікації та перепідготовку кадрів у 2023 році (протокол  №3 від 28.07.2023 року)</t>
    </r>
  </si>
  <si>
    <t>Екологія денна форма навчання</t>
  </si>
  <si>
    <t>Агрономія денна форма навчання</t>
  </si>
  <si>
    <t>Захист і карантин рослин денна форма навчання</t>
  </si>
  <si>
    <t>Лісове господарство денна форма навчання</t>
  </si>
  <si>
    <t>Садово-паркове господарство денна форма навчання</t>
  </si>
  <si>
    <t>Архітектура та містобудування денна форма навчання</t>
  </si>
  <si>
    <t>Агроінженерія ОП Системи точного землеробства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</si>
</sst>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1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4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vertical="top" wrapText="1"/>
    </xf>
    <xf numFmtId="49" fontId="5" fillId="0" borderId="1" xfId="1" applyNumberFormat="1" applyFont="1" applyFill="1" applyBorder="1" applyAlignment="1" applyProtection="1">
      <alignment horizontal="left" vertical="top" wrapText="1"/>
    </xf>
    <xf numFmtId="0" fontId="5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left" vertical="top" wrapText="1"/>
    </xf>
    <xf numFmtId="49" fontId="7" fillId="0" borderId="1" xfId="1" applyNumberFormat="1" applyFont="1" applyFill="1" applyBorder="1" applyAlignment="1" applyProtection="1">
      <alignment horizontal="left" vertical="top"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0" fontId="6" fillId="0" borderId="1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left" vertical="top" wrapText="1"/>
    </xf>
    <xf numFmtId="0" fontId="5" fillId="0" borderId="1" xfId="1" applyFont="1" applyFill="1" applyBorder="1" applyAlignment="1">
      <alignment vertical="top"/>
    </xf>
    <xf numFmtId="0" fontId="4" fillId="0" borderId="1" xfId="1" applyFont="1" applyFill="1" applyBorder="1" applyAlignment="1">
      <alignment vertical="top"/>
    </xf>
    <xf numFmtId="49" fontId="7" fillId="0" borderId="1" xfId="1" applyNumberFormat="1" applyFont="1" applyFill="1" applyBorder="1" applyAlignment="1" applyProtection="1">
      <alignment horizontal="center" vertical="top" wrapText="1"/>
    </xf>
    <xf numFmtId="49" fontId="5" fillId="0" borderId="1" xfId="1" applyNumberFormat="1" applyFont="1" applyFill="1" applyBorder="1" applyAlignment="1" applyProtection="1">
      <alignment horizontal="right" vertical="top" wrapText="1"/>
    </xf>
    <xf numFmtId="0" fontId="5" fillId="0" borderId="1" xfId="1" applyNumberFormat="1" applyFont="1" applyFill="1" applyBorder="1" applyAlignment="1" applyProtection="1">
      <alignment horizontal="right" vertical="top" wrapText="1"/>
    </xf>
    <xf numFmtId="0" fontId="4" fillId="0" borderId="1" xfId="1" applyNumberFormat="1" applyFont="1" applyFill="1" applyBorder="1" applyAlignment="1" applyProtection="1">
      <alignment horizontal="right" vertical="top" wrapText="1"/>
    </xf>
    <xf numFmtId="0" fontId="10" fillId="0" borderId="0" xfId="0" applyFont="1" applyFill="1"/>
    <xf numFmtId="0" fontId="8" fillId="0" borderId="0" xfId="1" applyFont="1" applyFill="1" applyAlignment="1">
      <alignment vertical="top"/>
    </xf>
    <xf numFmtId="0" fontId="6" fillId="0" borderId="1" xfId="1" applyFont="1" applyFill="1" applyBorder="1" applyAlignment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 wrapText="1"/>
    </xf>
    <xf numFmtId="49" fontId="4" fillId="0" borderId="1" xfId="1" applyNumberFormat="1" applyFont="1" applyFill="1" applyBorder="1" applyAlignment="1" applyProtection="1">
      <alignment horizontal="center" vertical="top" wrapText="1"/>
    </xf>
    <xf numFmtId="49" fontId="6" fillId="0" borderId="1" xfId="1" applyNumberFormat="1" applyFont="1" applyFill="1" applyBorder="1" applyAlignment="1" applyProtection="1">
      <alignment horizontal="center" vertical="top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6" fillId="0" borderId="3" xfId="1" applyNumberFormat="1" applyFont="1" applyFill="1" applyBorder="1" applyAlignment="1" applyProtection="1">
      <alignment horizontal="center" vertical="top" wrapText="1"/>
    </xf>
    <xf numFmtId="49" fontId="6" fillId="0" borderId="7" xfId="1" applyNumberFormat="1" applyFont="1" applyFill="1" applyBorder="1" applyAlignment="1" applyProtection="1">
      <alignment horizontal="center" vertical="top" wrapText="1"/>
    </xf>
    <xf numFmtId="49" fontId="6" fillId="0" borderId="4" xfId="1" applyNumberFormat="1" applyFont="1" applyFill="1" applyBorder="1" applyAlignment="1" applyProtection="1">
      <alignment horizontal="center" vertical="top" wrapText="1"/>
    </xf>
    <xf numFmtId="49" fontId="6" fillId="0" borderId="1" xfId="1" applyNumberFormat="1" applyFont="1" applyFill="1" applyBorder="1" applyAlignment="1" applyProtection="1">
      <alignment horizontal="center" vertical="top" wrapText="1"/>
    </xf>
    <xf numFmtId="0" fontId="4" fillId="0" borderId="8" xfId="1" applyNumberFormat="1" applyFont="1" applyFill="1" applyBorder="1" applyAlignment="1" applyProtection="1">
      <alignment horizontal="center" vertical="top" wrapText="1"/>
    </xf>
    <xf numFmtId="0" fontId="4" fillId="0" borderId="9" xfId="1" applyNumberFormat="1" applyFont="1" applyFill="1" applyBorder="1" applyAlignment="1" applyProtection="1">
      <alignment horizontal="center" vertical="top" wrapText="1"/>
    </xf>
    <xf numFmtId="0" fontId="4" fillId="0" borderId="10" xfId="1" applyNumberFormat="1" applyFont="1" applyFill="1" applyBorder="1" applyAlignment="1" applyProtection="1">
      <alignment horizontal="center" vertical="top" wrapText="1"/>
    </xf>
    <xf numFmtId="0" fontId="4" fillId="0" borderId="11" xfId="1" applyNumberFormat="1" applyFont="1" applyFill="1" applyBorder="1" applyAlignment="1" applyProtection="1">
      <alignment horizontal="center" vertical="top" wrapText="1"/>
    </xf>
    <xf numFmtId="0" fontId="4" fillId="0" borderId="1" xfId="1" applyNumberFormat="1" applyFont="1" applyFill="1" applyBorder="1" applyAlignment="1" applyProtection="1">
      <alignment horizontal="center" vertical="top" wrapText="1"/>
    </xf>
    <xf numFmtId="49" fontId="4" fillId="0" borderId="1" xfId="1" applyNumberFormat="1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5" fillId="0" borderId="0" xfId="1" applyFont="1" applyFill="1" applyAlignment="1">
      <alignment vertical="top"/>
    </xf>
    <xf numFmtId="0" fontId="5" fillId="0" borderId="1" xfId="1" applyFont="1" applyFill="1" applyBorder="1" applyAlignment="1">
      <alignment horizontal="center" vertical="center" textRotation="90" wrapText="1"/>
    </xf>
    <xf numFmtId="0" fontId="5" fillId="0" borderId="1" xfId="1" applyFont="1" applyFill="1" applyBorder="1" applyAlignment="1">
      <alignment horizontal="center" vertical="top"/>
    </xf>
    <xf numFmtId="0" fontId="4" fillId="0" borderId="5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vertical="top"/>
    </xf>
    <xf numFmtId="0" fontId="4" fillId="0" borderId="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 wrapText="1"/>
    </xf>
    <xf numFmtId="0" fontId="4" fillId="0" borderId="6" xfId="1" applyFont="1" applyFill="1" applyBorder="1" applyAlignment="1">
      <alignment horizontal="center" vertical="top" wrapText="1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/>
    <xf numFmtId="0" fontId="8" fillId="0" borderId="1" xfId="1" applyFont="1" applyFill="1" applyBorder="1" applyAlignment="1">
      <alignment horizontal="left" vertical="top"/>
    </xf>
    <xf numFmtId="0" fontId="7" fillId="0" borderId="1" xfId="1" applyFont="1" applyFill="1" applyBorder="1" applyAlignment="1">
      <alignment vertical="top"/>
    </xf>
    <xf numFmtId="0" fontId="9" fillId="0" borderId="1" xfId="1" applyFont="1" applyFill="1" applyBorder="1" applyAlignment="1">
      <alignment vertical="top"/>
    </xf>
    <xf numFmtId="0" fontId="7" fillId="0" borderId="1" xfId="0" applyFont="1" applyFill="1" applyBorder="1"/>
    <xf numFmtId="0" fontId="7" fillId="0" borderId="0" xfId="0" applyFont="1" applyFill="1"/>
    <xf numFmtId="0" fontId="7" fillId="0" borderId="0" xfId="1" applyFont="1" applyFill="1" applyAlignment="1">
      <alignment vertical="top"/>
    </xf>
    <xf numFmtId="49" fontId="4" fillId="0" borderId="1" xfId="1" applyNumberFormat="1" applyFont="1" applyFill="1" applyBorder="1" applyAlignment="1" applyProtection="1">
      <alignment horizontal="left" vertical="top" wrapText="1"/>
    </xf>
    <xf numFmtId="0" fontId="9" fillId="0" borderId="1" xfId="1" applyFont="1" applyFill="1" applyBorder="1" applyAlignment="1">
      <alignment horizontal="right" vertical="top"/>
    </xf>
    <xf numFmtId="0" fontId="9" fillId="0" borderId="1" xfId="1" applyFont="1" applyFill="1" applyBorder="1" applyAlignment="1">
      <alignment horizontal="left" vertical="top"/>
    </xf>
    <xf numFmtId="0" fontId="8" fillId="0" borderId="1" xfId="1" applyNumberFormat="1" applyFont="1" applyFill="1" applyBorder="1" applyAlignment="1" applyProtection="1">
      <alignment horizontal="left" vertical="top" wrapText="1"/>
    </xf>
    <xf numFmtId="1" fontId="4" fillId="0" borderId="1" xfId="1" applyNumberFormat="1" applyFont="1" applyFill="1" applyBorder="1" applyAlignment="1" applyProtection="1">
      <alignment horizontal="left" vertical="top" wrapText="1"/>
    </xf>
    <xf numFmtId="0" fontId="8" fillId="0" borderId="1" xfId="1" applyFont="1" applyFill="1" applyBorder="1" applyAlignment="1">
      <alignment vertical="top"/>
    </xf>
    <xf numFmtId="0" fontId="4" fillId="0" borderId="5" xfId="1" applyNumberFormat="1" applyFont="1" applyFill="1" applyBorder="1" applyAlignment="1" applyProtection="1">
      <alignment horizontal="left" vertical="top" wrapText="1"/>
    </xf>
    <xf numFmtId="0" fontId="4" fillId="0" borderId="6" xfId="1" applyNumberFormat="1" applyFont="1" applyFill="1" applyBorder="1" applyAlignment="1" applyProtection="1">
      <alignment horizontal="left" vertical="top" wrapText="1"/>
    </xf>
    <xf numFmtId="0" fontId="8" fillId="0" borderId="1" xfId="1" applyNumberFormat="1" applyFont="1" applyFill="1" applyBorder="1" applyAlignment="1" applyProtection="1">
      <alignment horizontal="center" vertical="top" wrapText="1"/>
    </xf>
    <xf numFmtId="0" fontId="8" fillId="0" borderId="1" xfId="1" applyFont="1" applyFill="1" applyBorder="1" applyAlignment="1">
      <alignment horizontal="right" vertical="top"/>
    </xf>
    <xf numFmtId="1" fontId="4" fillId="0" borderId="1" xfId="1" applyNumberFormat="1" applyFont="1" applyFill="1" applyBorder="1" applyAlignment="1">
      <alignment vertical="top"/>
    </xf>
    <xf numFmtId="1" fontId="4" fillId="0" borderId="2" xfId="1" applyNumberFormat="1" applyFont="1" applyFill="1" applyBorder="1" applyAlignment="1">
      <alignment vertical="top"/>
    </xf>
    <xf numFmtId="0" fontId="5" fillId="0" borderId="3" xfId="1" applyFont="1" applyFill="1" applyBorder="1" applyAlignment="1">
      <alignment vertical="top"/>
    </xf>
    <xf numFmtId="0" fontId="5" fillId="0" borderId="4" xfId="0" applyFont="1" applyFill="1" applyBorder="1"/>
    <xf numFmtId="0" fontId="5" fillId="0" borderId="0" xfId="1" applyFont="1" applyFill="1" applyBorder="1" applyAlignment="1">
      <alignment vertical="top"/>
    </xf>
    <xf numFmtId="1" fontId="4" fillId="0" borderId="0" xfId="1" applyNumberFormat="1" applyFont="1" applyFill="1" applyBorder="1" applyAlignment="1">
      <alignment vertical="top"/>
    </xf>
    <xf numFmtId="0" fontId="5" fillId="0" borderId="0" xfId="0" applyFont="1" applyFill="1" applyBorder="1"/>
    <xf numFmtId="0" fontId="5" fillId="0" borderId="0" xfId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/>
    <xf numFmtId="0" fontId="2" fillId="0" borderId="0" xfId="0" applyFont="1" applyFill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5"/>
  <sheetViews>
    <sheetView tabSelected="1" topLeftCell="C64" workbookViewId="0">
      <selection activeCell="C64" sqref="A1:XFD1048576"/>
    </sheetView>
  </sheetViews>
  <sheetFormatPr defaultRowHeight="25.5" x14ac:dyDescent="0.2"/>
  <cols>
    <col min="1" max="1" width="4.42578125" style="37" hidden="1" customWidth="1"/>
    <col min="2" max="2" width="19.7109375" style="37" hidden="1" customWidth="1"/>
    <col min="3" max="3" width="12.85546875" style="37" customWidth="1"/>
    <col min="4" max="4" width="11.140625" style="37" customWidth="1"/>
    <col min="5" max="5" width="66" style="37" customWidth="1"/>
    <col min="6" max="6" width="25" style="37" hidden="1" customWidth="1"/>
    <col min="7" max="7" width="18.42578125" style="37" hidden="1" customWidth="1"/>
    <col min="8" max="8" width="7.28515625" style="37" hidden="1" customWidth="1"/>
    <col min="9" max="14" width="7.5703125" style="37" hidden="1" customWidth="1"/>
    <col min="15" max="15" width="1.28515625" style="37" hidden="1" customWidth="1"/>
    <col min="16" max="16" width="12.5703125" style="37" hidden="1" customWidth="1"/>
    <col min="17" max="17" width="10.7109375" style="37" hidden="1" customWidth="1"/>
    <col min="18" max="18" width="7.5703125" style="37" hidden="1" customWidth="1"/>
    <col min="19" max="19" width="5.7109375" style="37" hidden="1" customWidth="1"/>
    <col min="20" max="20" width="5.85546875" style="37" hidden="1" customWidth="1"/>
    <col min="21" max="21" width="5.7109375" style="37" hidden="1" customWidth="1"/>
    <col min="22" max="22" width="11" style="37" hidden="1" customWidth="1"/>
    <col min="23" max="23" width="15.85546875" style="37" hidden="1" customWidth="1"/>
    <col min="24" max="26" width="6.140625" style="37" hidden="1" customWidth="1"/>
    <col min="27" max="27" width="8.28515625" style="37" hidden="1" customWidth="1"/>
    <col min="28" max="28" width="7.28515625" style="37" hidden="1" customWidth="1"/>
    <col min="29" max="34" width="7.5703125" style="37" hidden="1" customWidth="1"/>
    <col min="35" max="35" width="1.28515625" style="37" hidden="1" customWidth="1"/>
    <col min="36" max="36" width="12.5703125" style="37" hidden="1" customWidth="1"/>
    <col min="37" max="37" width="10.7109375" style="37" hidden="1" customWidth="1"/>
    <col min="38" max="38" width="7.5703125" style="37" hidden="1" customWidth="1"/>
    <col min="39" max="39" width="5.7109375" style="37" hidden="1" customWidth="1"/>
    <col min="40" max="40" width="5.85546875" style="37" hidden="1" customWidth="1"/>
    <col min="41" max="41" width="5.7109375" style="37" hidden="1" customWidth="1"/>
    <col min="42" max="42" width="11" style="37" hidden="1" customWidth="1"/>
    <col min="43" max="43" width="15.85546875" style="37" hidden="1" customWidth="1"/>
    <col min="44" max="46" width="6.140625" style="37" hidden="1" customWidth="1"/>
    <col min="47" max="47" width="8.28515625" style="37" hidden="1" customWidth="1"/>
    <col min="48" max="50" width="0" style="37" hidden="1" customWidth="1"/>
    <col min="51" max="51" width="11.140625" style="37" hidden="1" customWidth="1"/>
    <col min="52" max="52" width="7.5703125" style="37" hidden="1" customWidth="1"/>
    <col min="53" max="53" width="17.85546875" style="19" customWidth="1"/>
    <col min="54" max="54" width="0" style="37" hidden="1" customWidth="1"/>
    <col min="55" max="55" width="9.140625" style="37"/>
    <col min="56" max="56" width="0" style="37" hidden="1" customWidth="1"/>
    <col min="57" max="57" width="12.42578125" style="37" hidden="1" customWidth="1"/>
    <col min="58" max="59" width="0" style="37" hidden="1" customWidth="1"/>
    <col min="60" max="16384" width="9.140625" style="37"/>
  </cols>
  <sheetData>
    <row r="1" spans="1:58" ht="124.5" customHeight="1" x14ac:dyDescent="0.35">
      <c r="A1" s="1" t="s">
        <v>63</v>
      </c>
      <c r="B1" s="1"/>
      <c r="C1" s="35" t="s">
        <v>96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</row>
    <row r="2" spans="1:58" ht="30" customHeight="1" x14ac:dyDescent="0.2">
      <c r="A2" s="2"/>
      <c r="B2" s="2"/>
      <c r="C2" s="33" t="s">
        <v>62</v>
      </c>
      <c r="D2" s="34" t="s">
        <v>2</v>
      </c>
      <c r="E2" s="34"/>
      <c r="F2" s="21"/>
      <c r="G2" s="33" t="s">
        <v>79</v>
      </c>
      <c r="H2" s="33" t="s">
        <v>75</v>
      </c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 t="s">
        <v>76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8" t="s">
        <v>69</v>
      </c>
      <c r="AW2" s="38" t="s">
        <v>71</v>
      </c>
      <c r="AX2" s="39" t="s">
        <v>55</v>
      </c>
      <c r="AY2" s="40" t="s">
        <v>72</v>
      </c>
      <c r="AZ2" s="29" t="s">
        <v>86</v>
      </c>
      <c r="BA2" s="30"/>
      <c r="BB2" s="41" t="s">
        <v>80</v>
      </c>
      <c r="BD2" s="42" t="s">
        <v>83</v>
      </c>
    </row>
    <row r="3" spans="1:58" ht="31.5" customHeight="1" x14ac:dyDescent="0.35">
      <c r="A3" s="21" t="s">
        <v>1</v>
      </c>
      <c r="B3" s="21" t="s">
        <v>0</v>
      </c>
      <c r="C3" s="33"/>
      <c r="D3" s="21" t="s">
        <v>1</v>
      </c>
      <c r="E3" s="21" t="s">
        <v>0</v>
      </c>
      <c r="F3" s="22"/>
      <c r="G3" s="33"/>
      <c r="H3" s="21" t="s">
        <v>77</v>
      </c>
      <c r="I3" s="3"/>
      <c r="J3" s="21"/>
      <c r="K3" s="21"/>
      <c r="L3" s="21"/>
      <c r="M3" s="21"/>
      <c r="N3" s="21"/>
      <c r="O3" s="21"/>
      <c r="P3" s="3"/>
      <c r="Q3" s="21"/>
      <c r="R3" s="21"/>
      <c r="S3" s="12"/>
      <c r="T3" s="12"/>
      <c r="U3" s="12"/>
      <c r="V3" s="43"/>
      <c r="W3" s="21"/>
      <c r="X3" s="12"/>
      <c r="Y3" s="12"/>
      <c r="Z3" s="12"/>
      <c r="AA3" s="44" t="s">
        <v>78</v>
      </c>
      <c r="AB3" s="21" t="s">
        <v>77</v>
      </c>
      <c r="AC3" s="3"/>
      <c r="AD3" s="21"/>
      <c r="AE3" s="21"/>
      <c r="AF3" s="21"/>
      <c r="AG3" s="21"/>
      <c r="AH3" s="21"/>
      <c r="AI3" s="21"/>
      <c r="AJ3" s="3"/>
      <c r="AK3" s="21"/>
      <c r="AL3" s="21"/>
      <c r="AM3" s="12"/>
      <c r="AN3" s="12"/>
      <c r="AO3" s="12"/>
      <c r="AP3" s="43"/>
      <c r="AQ3" s="21"/>
      <c r="AR3" s="12"/>
      <c r="AS3" s="12"/>
      <c r="AT3" s="12"/>
      <c r="AU3" s="44" t="s">
        <v>78</v>
      </c>
      <c r="AV3" s="38"/>
      <c r="AW3" s="38"/>
      <c r="AX3" s="39"/>
      <c r="AY3" s="45"/>
      <c r="AZ3" s="31"/>
      <c r="BA3" s="32"/>
      <c r="BB3" s="41"/>
      <c r="BC3" s="46"/>
      <c r="BD3" s="42"/>
      <c r="BE3" s="46"/>
      <c r="BF3" s="47" t="s">
        <v>70</v>
      </c>
    </row>
    <row r="4" spans="1:58" ht="30" hidden="1" customHeight="1" x14ac:dyDescent="0.35">
      <c r="A4" s="25" t="s">
        <v>45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7"/>
      <c r="BB4" s="48"/>
      <c r="BC4" s="46"/>
      <c r="BD4" s="46"/>
      <c r="BE4" s="46"/>
      <c r="BF4" s="46"/>
    </row>
    <row r="5" spans="1:58" ht="24" hidden="1" customHeight="1" x14ac:dyDescent="0.35">
      <c r="A5" s="4" t="s">
        <v>36</v>
      </c>
      <c r="B5" s="4" t="s">
        <v>22</v>
      </c>
      <c r="C5" s="5">
        <v>1</v>
      </c>
      <c r="D5" s="4" t="s">
        <v>23</v>
      </c>
      <c r="E5" s="4" t="s">
        <v>24</v>
      </c>
      <c r="F5" s="4" t="s">
        <v>24</v>
      </c>
      <c r="G5" s="6">
        <v>50</v>
      </c>
      <c r="H5" s="6">
        <f>H6+H7</f>
        <v>0</v>
      </c>
      <c r="I5" s="5"/>
      <c r="J5" s="5"/>
      <c r="K5" s="5"/>
      <c r="L5" s="5"/>
      <c r="M5" s="5"/>
      <c r="N5" s="5"/>
      <c r="O5" s="5"/>
      <c r="P5" s="7"/>
      <c r="Q5" s="5"/>
      <c r="R5" s="5"/>
      <c r="S5" s="12"/>
      <c r="T5" s="12"/>
      <c r="U5" s="12"/>
      <c r="V5" s="6"/>
      <c r="W5" s="5"/>
      <c r="X5" s="12"/>
      <c r="Y5" s="12"/>
      <c r="Z5" s="12"/>
      <c r="AA5" s="6"/>
      <c r="AB5" s="6">
        <f>AB6+AB7</f>
        <v>0</v>
      </c>
      <c r="AC5" s="5"/>
      <c r="AD5" s="5"/>
      <c r="AE5" s="5"/>
      <c r="AF5" s="5"/>
      <c r="AG5" s="5"/>
      <c r="AH5" s="5"/>
      <c r="AI5" s="5"/>
      <c r="AJ5" s="7"/>
      <c r="AK5" s="5"/>
      <c r="AL5" s="5"/>
      <c r="AM5" s="12"/>
      <c r="AN5" s="12"/>
      <c r="AO5" s="12"/>
      <c r="AP5" s="6"/>
      <c r="AQ5" s="5"/>
      <c r="AR5" s="12"/>
      <c r="AS5" s="12"/>
      <c r="AT5" s="12"/>
      <c r="AU5" s="6"/>
      <c r="AV5" s="12">
        <v>4</v>
      </c>
      <c r="AW5" s="21">
        <v>5</v>
      </c>
      <c r="AX5" s="12">
        <f>AV5+AW5</f>
        <v>9</v>
      </c>
      <c r="AY5" s="12">
        <f>H5-AX5</f>
        <v>-9</v>
      </c>
      <c r="AZ5" s="12"/>
      <c r="BA5" s="49"/>
      <c r="BB5" s="48"/>
      <c r="BC5" s="46"/>
      <c r="BD5" s="46"/>
      <c r="BE5" s="46"/>
      <c r="BF5" s="46"/>
    </row>
    <row r="6" spans="1:58" s="54" customFormat="1" ht="24" hidden="1" customHeight="1" x14ac:dyDescent="0.35">
      <c r="A6" s="8"/>
      <c r="B6" s="8"/>
      <c r="C6" s="7"/>
      <c r="D6" s="8"/>
      <c r="E6" s="8" t="s">
        <v>74</v>
      </c>
      <c r="F6" s="8"/>
      <c r="G6" s="7">
        <v>30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50"/>
      <c r="T6" s="50"/>
      <c r="U6" s="50"/>
      <c r="V6" s="7"/>
      <c r="W6" s="7"/>
      <c r="X6" s="50"/>
      <c r="Y6" s="50"/>
      <c r="Z6" s="50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50"/>
      <c r="AN6" s="50"/>
      <c r="AO6" s="50"/>
      <c r="AP6" s="9"/>
      <c r="AQ6" s="7"/>
      <c r="AR6" s="50"/>
      <c r="AS6" s="50"/>
      <c r="AT6" s="50"/>
      <c r="AU6" s="9"/>
      <c r="AV6" s="50"/>
      <c r="AW6" s="10"/>
      <c r="AX6" s="50"/>
      <c r="AY6" s="50"/>
      <c r="AZ6" s="50"/>
      <c r="BA6" s="51"/>
      <c r="BB6" s="52"/>
      <c r="BC6" s="53"/>
      <c r="BD6" s="53"/>
      <c r="BE6" s="53"/>
      <c r="BF6" s="53"/>
    </row>
    <row r="7" spans="1:58" s="54" customFormat="1" ht="24" hidden="1" customHeight="1" x14ac:dyDescent="0.35">
      <c r="A7" s="8"/>
      <c r="B7" s="8"/>
      <c r="C7" s="7"/>
      <c r="D7" s="8"/>
      <c r="E7" s="8" t="s">
        <v>73</v>
      </c>
      <c r="F7" s="8"/>
      <c r="G7" s="7">
        <v>20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50"/>
      <c r="T7" s="50"/>
      <c r="U7" s="50"/>
      <c r="V7" s="7"/>
      <c r="W7" s="7"/>
      <c r="X7" s="50"/>
      <c r="Y7" s="50"/>
      <c r="Z7" s="50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50"/>
      <c r="AN7" s="50"/>
      <c r="AO7" s="50"/>
      <c r="AP7" s="9"/>
      <c r="AQ7" s="7"/>
      <c r="AR7" s="50"/>
      <c r="AS7" s="50"/>
      <c r="AT7" s="50"/>
      <c r="AU7" s="9"/>
      <c r="AV7" s="50"/>
      <c r="AW7" s="10"/>
      <c r="AX7" s="50"/>
      <c r="AY7" s="50"/>
      <c r="AZ7" s="50"/>
      <c r="BA7" s="51"/>
      <c r="BB7" s="52"/>
      <c r="BC7" s="53"/>
      <c r="BD7" s="53"/>
      <c r="BE7" s="53"/>
      <c r="BF7" s="53"/>
    </row>
    <row r="8" spans="1:58" ht="24" hidden="1" customHeight="1" x14ac:dyDescent="0.35">
      <c r="A8" s="4" t="s">
        <v>37</v>
      </c>
      <c r="B8" s="4" t="s">
        <v>25</v>
      </c>
      <c r="C8" s="5">
        <v>2</v>
      </c>
      <c r="D8" s="4" t="s">
        <v>28</v>
      </c>
      <c r="E8" s="4" t="s">
        <v>29</v>
      </c>
      <c r="F8" s="4" t="s">
        <v>29</v>
      </c>
      <c r="G8" s="6">
        <v>150</v>
      </c>
      <c r="H8" s="6">
        <f>H9+H10</f>
        <v>0</v>
      </c>
      <c r="I8" s="5"/>
      <c r="J8" s="5"/>
      <c r="K8" s="5"/>
      <c r="L8" s="5"/>
      <c r="M8" s="5"/>
      <c r="N8" s="5"/>
      <c r="O8" s="5"/>
      <c r="P8" s="7"/>
      <c r="Q8" s="5"/>
      <c r="R8" s="5"/>
      <c r="S8" s="12"/>
      <c r="T8" s="12"/>
      <c r="U8" s="12"/>
      <c r="V8" s="6"/>
      <c r="W8" s="5"/>
      <c r="X8" s="12"/>
      <c r="Y8" s="12"/>
      <c r="Z8" s="12"/>
      <c r="AA8" s="6"/>
      <c r="AB8" s="6">
        <f>AB9+AB10</f>
        <v>0</v>
      </c>
      <c r="AC8" s="5"/>
      <c r="AD8" s="5"/>
      <c r="AE8" s="5"/>
      <c r="AF8" s="5"/>
      <c r="AG8" s="5"/>
      <c r="AH8" s="5"/>
      <c r="AI8" s="5"/>
      <c r="AJ8" s="7"/>
      <c r="AK8" s="5"/>
      <c r="AL8" s="5"/>
      <c r="AM8" s="12"/>
      <c r="AN8" s="12"/>
      <c r="AO8" s="12"/>
      <c r="AP8" s="6"/>
      <c r="AQ8" s="5"/>
      <c r="AR8" s="12"/>
      <c r="AS8" s="12"/>
      <c r="AT8" s="12"/>
      <c r="AU8" s="6"/>
      <c r="AV8" s="12">
        <v>5</v>
      </c>
      <c r="AW8" s="21">
        <v>9</v>
      </c>
      <c r="AX8" s="12">
        <f>AV8+AW8</f>
        <v>14</v>
      </c>
      <c r="AY8" s="12">
        <f>H8-AX8</f>
        <v>-14</v>
      </c>
      <c r="AZ8" s="12"/>
      <c r="BA8" s="49"/>
      <c r="BB8" s="48"/>
      <c r="BC8" s="46"/>
      <c r="BD8" s="46"/>
      <c r="BE8" s="46"/>
      <c r="BF8" s="46"/>
    </row>
    <row r="9" spans="1:58" s="54" customFormat="1" ht="24" hidden="1" customHeight="1" x14ac:dyDescent="0.35">
      <c r="A9" s="8"/>
      <c r="B9" s="8"/>
      <c r="C9" s="7"/>
      <c r="D9" s="8"/>
      <c r="E9" s="8" t="s">
        <v>74</v>
      </c>
      <c r="F9" s="8"/>
      <c r="G9" s="7">
        <v>50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50"/>
      <c r="T9" s="50"/>
      <c r="U9" s="50"/>
      <c r="V9" s="7"/>
      <c r="W9" s="7"/>
      <c r="X9" s="50"/>
      <c r="Y9" s="50"/>
      <c r="Z9" s="50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50"/>
      <c r="AN9" s="50"/>
      <c r="AO9" s="50"/>
      <c r="AP9" s="9"/>
      <c r="AQ9" s="7"/>
      <c r="AR9" s="50"/>
      <c r="AS9" s="50"/>
      <c r="AT9" s="50"/>
      <c r="AU9" s="9"/>
      <c r="AV9" s="50"/>
      <c r="AW9" s="10"/>
      <c r="AX9" s="50"/>
      <c r="AY9" s="50"/>
      <c r="AZ9" s="50"/>
      <c r="BA9" s="51"/>
      <c r="BB9" s="52"/>
      <c r="BC9" s="53"/>
      <c r="BD9" s="53">
        <v>4</v>
      </c>
      <c r="BE9" s="53"/>
      <c r="BF9" s="53"/>
    </row>
    <row r="10" spans="1:58" s="54" customFormat="1" ht="24" hidden="1" customHeight="1" x14ac:dyDescent="0.35">
      <c r="A10" s="8"/>
      <c r="B10" s="8"/>
      <c r="C10" s="7"/>
      <c r="D10" s="8"/>
      <c r="E10" s="8" t="s">
        <v>73</v>
      </c>
      <c r="F10" s="8"/>
      <c r="G10" s="7">
        <v>100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50"/>
      <c r="T10" s="50"/>
      <c r="U10" s="50"/>
      <c r="V10" s="7"/>
      <c r="W10" s="7"/>
      <c r="X10" s="50"/>
      <c r="Y10" s="50"/>
      <c r="Z10" s="50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50"/>
      <c r="AN10" s="50"/>
      <c r="AO10" s="50"/>
      <c r="AP10" s="9"/>
      <c r="AQ10" s="7"/>
      <c r="AR10" s="50"/>
      <c r="AS10" s="50"/>
      <c r="AT10" s="50"/>
      <c r="AU10" s="9"/>
      <c r="AV10" s="50"/>
      <c r="AW10" s="10"/>
      <c r="AX10" s="50"/>
      <c r="AY10" s="50"/>
      <c r="AZ10" s="50"/>
      <c r="BA10" s="51"/>
      <c r="BB10" s="52"/>
      <c r="BC10" s="53"/>
      <c r="BD10" s="53"/>
      <c r="BE10" s="53"/>
      <c r="BF10" s="53"/>
    </row>
    <row r="11" spans="1:58" ht="24" hidden="1" customHeight="1" x14ac:dyDescent="0.35">
      <c r="A11" s="4" t="s">
        <v>37</v>
      </c>
      <c r="B11" s="4" t="s">
        <v>25</v>
      </c>
      <c r="C11" s="5">
        <v>3</v>
      </c>
      <c r="D11" s="4" t="s">
        <v>30</v>
      </c>
      <c r="E11" s="4" t="s">
        <v>31</v>
      </c>
      <c r="F11" s="4" t="s">
        <v>31</v>
      </c>
      <c r="G11" s="6">
        <v>150</v>
      </c>
      <c r="H11" s="6">
        <f>H12+H13</f>
        <v>0</v>
      </c>
      <c r="I11" s="5"/>
      <c r="J11" s="5"/>
      <c r="K11" s="5"/>
      <c r="L11" s="5"/>
      <c r="M11" s="5"/>
      <c r="N11" s="5"/>
      <c r="O11" s="5"/>
      <c r="P11" s="7"/>
      <c r="Q11" s="5"/>
      <c r="R11" s="5"/>
      <c r="S11" s="12"/>
      <c r="T11" s="12"/>
      <c r="U11" s="12"/>
      <c r="V11" s="6"/>
      <c r="W11" s="5"/>
      <c r="X11" s="12"/>
      <c r="Y11" s="12"/>
      <c r="Z11" s="12"/>
      <c r="AA11" s="6"/>
      <c r="AB11" s="6">
        <f>AB12+AB13</f>
        <v>0</v>
      </c>
      <c r="AC11" s="5"/>
      <c r="AD11" s="5"/>
      <c r="AE11" s="5"/>
      <c r="AF11" s="5"/>
      <c r="AG11" s="5"/>
      <c r="AH11" s="5"/>
      <c r="AI11" s="5"/>
      <c r="AJ11" s="7"/>
      <c r="AK11" s="5"/>
      <c r="AL11" s="5"/>
      <c r="AM11" s="12"/>
      <c r="AN11" s="12"/>
      <c r="AO11" s="12"/>
      <c r="AP11" s="6"/>
      <c r="AQ11" s="5"/>
      <c r="AR11" s="12"/>
      <c r="AS11" s="12"/>
      <c r="AT11" s="12"/>
      <c r="AU11" s="6"/>
      <c r="AV11" s="12">
        <v>1</v>
      </c>
      <c r="AW11" s="21">
        <v>2</v>
      </c>
      <c r="AX11" s="12">
        <f>AV11+AW11</f>
        <v>3</v>
      </c>
      <c r="AY11" s="12">
        <f>H11-AX11</f>
        <v>-3</v>
      </c>
      <c r="AZ11" s="12"/>
      <c r="BA11" s="49"/>
      <c r="BB11" s="48"/>
      <c r="BC11" s="46"/>
      <c r="BD11" s="46"/>
      <c r="BE11" s="46"/>
      <c r="BF11" s="46"/>
    </row>
    <row r="12" spans="1:58" s="54" customFormat="1" ht="24" hidden="1" customHeight="1" x14ac:dyDescent="0.35">
      <c r="A12" s="8"/>
      <c r="B12" s="8"/>
      <c r="C12" s="7"/>
      <c r="D12" s="8"/>
      <c r="E12" s="8" t="s">
        <v>74</v>
      </c>
      <c r="F12" s="8"/>
      <c r="G12" s="7">
        <v>50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50"/>
      <c r="T12" s="50"/>
      <c r="U12" s="50"/>
      <c r="V12" s="7"/>
      <c r="W12" s="7"/>
      <c r="X12" s="50"/>
      <c r="Y12" s="50"/>
      <c r="Z12" s="50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50"/>
      <c r="AN12" s="50"/>
      <c r="AO12" s="50"/>
      <c r="AP12" s="9"/>
      <c r="AQ12" s="7"/>
      <c r="AR12" s="50"/>
      <c r="AS12" s="50"/>
      <c r="AT12" s="50"/>
      <c r="AU12" s="9"/>
      <c r="AV12" s="50"/>
      <c r="AW12" s="10"/>
      <c r="AX12" s="50"/>
      <c r="AY12" s="50"/>
      <c r="AZ12" s="50"/>
      <c r="BA12" s="51"/>
      <c r="BB12" s="52"/>
      <c r="BC12" s="53"/>
      <c r="BD12" s="53"/>
      <c r="BE12" s="53"/>
      <c r="BF12" s="53"/>
    </row>
    <row r="13" spans="1:58" s="54" customFormat="1" ht="24" hidden="1" customHeight="1" x14ac:dyDescent="0.35">
      <c r="A13" s="8"/>
      <c r="B13" s="8"/>
      <c r="C13" s="7"/>
      <c r="D13" s="8"/>
      <c r="E13" s="8" t="s">
        <v>73</v>
      </c>
      <c r="F13" s="8"/>
      <c r="G13" s="7">
        <v>100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50"/>
      <c r="T13" s="50"/>
      <c r="U13" s="50"/>
      <c r="V13" s="7"/>
      <c r="W13" s="7"/>
      <c r="X13" s="50"/>
      <c r="Y13" s="50"/>
      <c r="Z13" s="50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50"/>
      <c r="AN13" s="50"/>
      <c r="AO13" s="50"/>
      <c r="AP13" s="9"/>
      <c r="AQ13" s="7"/>
      <c r="AR13" s="50"/>
      <c r="AS13" s="50"/>
      <c r="AT13" s="50"/>
      <c r="AU13" s="9"/>
      <c r="AV13" s="50"/>
      <c r="AW13" s="10"/>
      <c r="AX13" s="50"/>
      <c r="AY13" s="50"/>
      <c r="AZ13" s="50"/>
      <c r="BA13" s="51"/>
      <c r="BB13" s="52"/>
      <c r="BC13" s="53"/>
      <c r="BD13" s="53"/>
      <c r="BE13" s="53"/>
      <c r="BF13" s="53"/>
    </row>
    <row r="14" spans="1:58" ht="24" hidden="1" customHeight="1" x14ac:dyDescent="0.35">
      <c r="A14" s="4" t="s">
        <v>37</v>
      </c>
      <c r="B14" s="4" t="s">
        <v>25</v>
      </c>
      <c r="C14" s="5">
        <v>4</v>
      </c>
      <c r="D14" s="4" t="s">
        <v>32</v>
      </c>
      <c r="E14" s="55" t="s">
        <v>33</v>
      </c>
      <c r="F14" s="4" t="s">
        <v>33</v>
      </c>
      <c r="G14" s="6">
        <v>200</v>
      </c>
      <c r="H14" s="6">
        <f>H15+H16</f>
        <v>0</v>
      </c>
      <c r="I14" s="5"/>
      <c r="J14" s="5"/>
      <c r="K14" s="5"/>
      <c r="L14" s="5"/>
      <c r="M14" s="5"/>
      <c r="N14" s="5"/>
      <c r="O14" s="5"/>
      <c r="P14" s="7"/>
      <c r="Q14" s="5"/>
      <c r="R14" s="5"/>
      <c r="S14" s="12"/>
      <c r="T14" s="12"/>
      <c r="U14" s="12"/>
      <c r="V14" s="6"/>
      <c r="W14" s="5"/>
      <c r="X14" s="12"/>
      <c r="Y14" s="12"/>
      <c r="Z14" s="12"/>
      <c r="AA14" s="6"/>
      <c r="AB14" s="6">
        <f>AB15+AB16</f>
        <v>0</v>
      </c>
      <c r="AC14" s="5"/>
      <c r="AD14" s="5"/>
      <c r="AE14" s="5"/>
      <c r="AF14" s="5"/>
      <c r="AG14" s="5"/>
      <c r="AH14" s="5"/>
      <c r="AI14" s="5"/>
      <c r="AJ14" s="7"/>
      <c r="AK14" s="5"/>
      <c r="AL14" s="5"/>
      <c r="AM14" s="12"/>
      <c r="AN14" s="12"/>
      <c r="AO14" s="12"/>
      <c r="AP14" s="6"/>
      <c r="AQ14" s="5"/>
      <c r="AR14" s="12"/>
      <c r="AS14" s="12"/>
      <c r="AT14" s="12"/>
      <c r="AU14" s="6"/>
      <c r="AV14" s="12"/>
      <c r="AW14" s="21">
        <v>27</v>
      </c>
      <c r="AX14" s="12">
        <f>AV14+AW14</f>
        <v>27</v>
      </c>
      <c r="AY14" s="12">
        <f>H14-AX14</f>
        <v>-27</v>
      </c>
      <c r="AZ14" s="12"/>
      <c r="BA14" s="49"/>
      <c r="BB14" s="48"/>
      <c r="BC14" s="46"/>
      <c r="BD14" s="46"/>
      <c r="BE14" s="46"/>
      <c r="BF14" s="46"/>
    </row>
    <row r="15" spans="1:58" s="54" customFormat="1" ht="24" hidden="1" customHeight="1" x14ac:dyDescent="0.35">
      <c r="A15" s="8"/>
      <c r="B15" s="8"/>
      <c r="C15" s="7"/>
      <c r="D15" s="8"/>
      <c r="E15" s="8" t="s">
        <v>74</v>
      </c>
      <c r="F15" s="8"/>
      <c r="G15" s="7" t="e">
        <f>#REF!+#REF!+#REF!+G20</f>
        <v>#REF!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50"/>
      <c r="T15" s="50"/>
      <c r="U15" s="50"/>
      <c r="V15" s="7"/>
      <c r="W15" s="7"/>
      <c r="X15" s="50"/>
      <c r="Y15" s="50"/>
      <c r="Z15" s="50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50"/>
      <c r="AN15" s="50"/>
      <c r="AO15" s="50"/>
      <c r="AP15" s="9"/>
      <c r="AQ15" s="7"/>
      <c r="AR15" s="50"/>
      <c r="AS15" s="50"/>
      <c r="AT15" s="50"/>
      <c r="AU15" s="9"/>
      <c r="AV15" s="50"/>
      <c r="AW15" s="10"/>
      <c r="AX15" s="50"/>
      <c r="AY15" s="50"/>
      <c r="AZ15" s="50"/>
      <c r="BA15" s="51"/>
      <c r="BB15" s="52"/>
      <c r="BC15" s="53"/>
      <c r="BD15" s="53"/>
      <c r="BE15" s="53"/>
      <c r="BF15" s="53"/>
    </row>
    <row r="16" spans="1:58" s="54" customFormat="1" ht="24" hidden="1" customHeight="1" x14ac:dyDescent="0.35">
      <c r="A16" s="8"/>
      <c r="B16" s="8"/>
      <c r="C16" s="7"/>
      <c r="D16" s="8"/>
      <c r="E16" s="8" t="s">
        <v>73</v>
      </c>
      <c r="F16" s="8"/>
      <c r="G16" s="7" t="e">
        <f>G18+#REF!+#REF!+#REF!+#REF!</f>
        <v>#REF!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50"/>
      <c r="T16" s="50"/>
      <c r="U16" s="50"/>
      <c r="V16" s="7"/>
      <c r="W16" s="7"/>
      <c r="X16" s="50"/>
      <c r="Y16" s="50"/>
      <c r="Z16" s="50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50"/>
      <c r="AN16" s="50"/>
      <c r="AO16" s="50"/>
      <c r="AP16" s="9"/>
      <c r="AQ16" s="7"/>
      <c r="AR16" s="50"/>
      <c r="AS16" s="50"/>
      <c r="AT16" s="50"/>
      <c r="AU16" s="9"/>
      <c r="AV16" s="50"/>
      <c r="AW16" s="10"/>
      <c r="AX16" s="50"/>
      <c r="AY16" s="50"/>
      <c r="AZ16" s="50"/>
      <c r="BA16" s="51"/>
      <c r="BB16" s="52"/>
      <c r="BC16" s="53"/>
      <c r="BD16" s="53"/>
      <c r="BE16" s="53"/>
      <c r="BF16" s="53"/>
    </row>
    <row r="17" spans="1:70" ht="24" hidden="1" customHeight="1" x14ac:dyDescent="0.35">
      <c r="A17" s="4" t="s">
        <v>37</v>
      </c>
      <c r="B17" s="4" t="s">
        <v>25</v>
      </c>
      <c r="C17" s="5"/>
      <c r="D17" s="4"/>
      <c r="E17" s="4" t="s">
        <v>90</v>
      </c>
      <c r="F17" s="4" t="s">
        <v>33</v>
      </c>
      <c r="G17" s="6">
        <v>30</v>
      </c>
      <c r="H17" s="6"/>
      <c r="I17" s="5"/>
      <c r="J17" s="5"/>
      <c r="K17" s="5"/>
      <c r="L17" s="5"/>
      <c r="M17" s="5"/>
      <c r="N17" s="5"/>
      <c r="O17" s="5"/>
      <c r="P17" s="7"/>
      <c r="Q17" s="5"/>
      <c r="R17" s="5"/>
      <c r="S17" s="12"/>
      <c r="T17" s="12"/>
      <c r="U17" s="12"/>
      <c r="V17" s="6"/>
      <c r="W17" s="5"/>
      <c r="X17" s="12"/>
      <c r="Y17" s="12"/>
      <c r="Z17" s="12"/>
      <c r="AA17" s="6"/>
      <c r="AB17" s="6"/>
      <c r="AC17" s="5"/>
      <c r="AD17" s="5"/>
      <c r="AE17" s="5"/>
      <c r="AF17" s="5"/>
      <c r="AG17" s="5"/>
      <c r="AH17" s="5"/>
      <c r="AI17" s="5"/>
      <c r="AJ17" s="7"/>
      <c r="AK17" s="5"/>
      <c r="AL17" s="5"/>
      <c r="AM17" s="12"/>
      <c r="AN17" s="12"/>
      <c r="AO17" s="12"/>
      <c r="AP17" s="6"/>
      <c r="AQ17" s="5"/>
      <c r="AR17" s="12"/>
      <c r="AS17" s="12"/>
      <c r="AT17" s="12"/>
      <c r="AU17" s="6"/>
      <c r="AV17" s="12"/>
      <c r="AW17" s="21"/>
      <c r="AX17" s="12"/>
      <c r="AY17" s="12"/>
      <c r="AZ17" s="12"/>
      <c r="BA17" s="49"/>
      <c r="BB17" s="48"/>
      <c r="BC17" s="46"/>
      <c r="BD17" s="46"/>
      <c r="BE17" s="46"/>
      <c r="BF17" s="46"/>
    </row>
    <row r="18" spans="1:70" s="54" customFormat="1" ht="24" hidden="1" customHeight="1" x14ac:dyDescent="0.35">
      <c r="A18" s="8"/>
      <c r="B18" s="8"/>
      <c r="C18" s="7"/>
      <c r="D18" s="8"/>
      <c r="E18" s="8" t="s">
        <v>94</v>
      </c>
      <c r="F18" s="8"/>
      <c r="G18" s="7">
        <v>15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50"/>
      <c r="T18" s="50"/>
      <c r="U18" s="50"/>
      <c r="V18" s="7"/>
      <c r="W18" s="7"/>
      <c r="X18" s="50"/>
      <c r="Y18" s="50"/>
      <c r="Z18" s="50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50"/>
      <c r="AN18" s="50"/>
      <c r="AO18" s="50"/>
      <c r="AP18" s="9"/>
      <c r="AQ18" s="7"/>
      <c r="AR18" s="50"/>
      <c r="AS18" s="50"/>
      <c r="AT18" s="50"/>
      <c r="AU18" s="9"/>
      <c r="AV18" s="50"/>
      <c r="AW18" s="10"/>
      <c r="AX18" s="50"/>
      <c r="AY18" s="50"/>
      <c r="AZ18" s="50"/>
      <c r="BA18" s="56"/>
      <c r="BB18" s="52"/>
      <c r="BC18" s="53"/>
      <c r="BD18" s="53"/>
      <c r="BE18" s="53"/>
      <c r="BF18" s="53"/>
    </row>
    <row r="19" spans="1:70" s="54" customFormat="1" ht="24" hidden="1" customHeight="1" x14ac:dyDescent="0.35">
      <c r="A19" s="8"/>
      <c r="B19" s="8"/>
      <c r="C19" s="7"/>
      <c r="D19" s="8"/>
      <c r="E19" s="4" t="s">
        <v>84</v>
      </c>
      <c r="F19" s="8"/>
      <c r="G19" s="9">
        <v>120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50"/>
      <c r="T19" s="50"/>
      <c r="U19" s="50"/>
      <c r="V19" s="7"/>
      <c r="W19" s="7"/>
      <c r="X19" s="50"/>
      <c r="Y19" s="50"/>
      <c r="Z19" s="50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50"/>
      <c r="AN19" s="50"/>
      <c r="AO19" s="50"/>
      <c r="AP19" s="9"/>
      <c r="AQ19" s="7"/>
      <c r="AR19" s="50"/>
      <c r="AS19" s="50"/>
      <c r="AT19" s="50"/>
      <c r="AU19" s="9"/>
      <c r="AV19" s="50"/>
      <c r="AW19" s="10"/>
      <c r="AX19" s="50"/>
      <c r="AY19" s="50"/>
      <c r="AZ19" s="50"/>
      <c r="BA19" s="57"/>
      <c r="BB19" s="52"/>
      <c r="BC19" s="53"/>
      <c r="BD19" s="53"/>
      <c r="BE19" s="53"/>
      <c r="BF19" s="53"/>
    </row>
    <row r="20" spans="1:70" s="54" customFormat="1" ht="24" hidden="1" customHeight="1" x14ac:dyDescent="0.35">
      <c r="A20" s="8"/>
      <c r="B20" s="8"/>
      <c r="C20" s="7"/>
      <c r="D20" s="8"/>
      <c r="E20" s="8" t="s">
        <v>74</v>
      </c>
      <c r="F20" s="8"/>
      <c r="G20" s="7">
        <v>65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50"/>
      <c r="T20" s="50"/>
      <c r="U20" s="50"/>
      <c r="V20" s="7"/>
      <c r="W20" s="7"/>
      <c r="X20" s="50"/>
      <c r="Y20" s="50"/>
      <c r="Z20" s="50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50"/>
      <c r="AN20" s="50"/>
      <c r="AO20" s="50"/>
      <c r="AP20" s="9"/>
      <c r="AQ20" s="7"/>
      <c r="AR20" s="50"/>
      <c r="AS20" s="50"/>
      <c r="AT20" s="50"/>
      <c r="AU20" s="9"/>
      <c r="AV20" s="50"/>
      <c r="AW20" s="10"/>
      <c r="AX20" s="50"/>
      <c r="AY20" s="50"/>
      <c r="AZ20" s="50"/>
      <c r="BA20" s="56"/>
      <c r="BB20" s="52"/>
      <c r="BC20" s="53"/>
      <c r="BD20" s="53">
        <v>17</v>
      </c>
      <c r="BE20" s="53"/>
      <c r="BF20" s="53"/>
    </row>
    <row r="21" spans="1:70" ht="24" hidden="1" customHeight="1" x14ac:dyDescent="0.35">
      <c r="A21" s="4" t="s">
        <v>37</v>
      </c>
      <c r="B21" s="4" t="s">
        <v>25</v>
      </c>
      <c r="C21" s="5">
        <v>5</v>
      </c>
      <c r="D21" s="4" t="s">
        <v>34</v>
      </c>
      <c r="E21" s="4" t="s">
        <v>35</v>
      </c>
      <c r="F21" s="4" t="s">
        <v>35</v>
      </c>
      <c r="G21" s="6">
        <v>60</v>
      </c>
      <c r="H21" s="6">
        <f>H22+H23</f>
        <v>0</v>
      </c>
      <c r="I21" s="5"/>
      <c r="J21" s="5"/>
      <c r="K21" s="5"/>
      <c r="L21" s="5"/>
      <c r="M21" s="5"/>
      <c r="N21" s="5"/>
      <c r="O21" s="5"/>
      <c r="P21" s="7"/>
      <c r="Q21" s="5"/>
      <c r="R21" s="5"/>
      <c r="S21" s="12"/>
      <c r="T21" s="12"/>
      <c r="U21" s="12"/>
      <c r="V21" s="6"/>
      <c r="W21" s="5"/>
      <c r="X21" s="12"/>
      <c r="Y21" s="12"/>
      <c r="Z21" s="12"/>
      <c r="AA21" s="6"/>
      <c r="AB21" s="6">
        <f>AB22+AB23</f>
        <v>0</v>
      </c>
      <c r="AC21" s="5"/>
      <c r="AD21" s="5"/>
      <c r="AE21" s="5"/>
      <c r="AF21" s="5"/>
      <c r="AG21" s="5"/>
      <c r="AH21" s="5"/>
      <c r="AI21" s="5"/>
      <c r="AJ21" s="7"/>
      <c r="AK21" s="5"/>
      <c r="AL21" s="5"/>
      <c r="AM21" s="12"/>
      <c r="AN21" s="12"/>
      <c r="AO21" s="12"/>
      <c r="AP21" s="6"/>
      <c r="AQ21" s="5"/>
      <c r="AR21" s="12"/>
      <c r="AS21" s="12"/>
      <c r="AT21" s="12"/>
      <c r="AU21" s="6"/>
      <c r="AV21" s="12">
        <v>1</v>
      </c>
      <c r="AW21" s="21">
        <v>16</v>
      </c>
      <c r="AX21" s="12">
        <f>AV21+AW21</f>
        <v>17</v>
      </c>
      <c r="AY21" s="12">
        <f>H21-AX21</f>
        <v>-17</v>
      </c>
      <c r="AZ21" s="12"/>
      <c r="BA21" s="49"/>
      <c r="BB21" s="48"/>
      <c r="BC21" s="46"/>
      <c r="BD21" s="46"/>
      <c r="BE21" s="46"/>
      <c r="BF21" s="46"/>
    </row>
    <row r="22" spans="1:70" s="54" customFormat="1" ht="24" hidden="1" customHeight="1" x14ac:dyDescent="0.35">
      <c r="A22" s="8"/>
      <c r="B22" s="8"/>
      <c r="C22" s="7"/>
      <c r="D22" s="8"/>
      <c r="E22" s="8" t="s">
        <v>74</v>
      </c>
      <c r="F22" s="8"/>
      <c r="G22" s="7">
        <v>30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50"/>
      <c r="T22" s="50"/>
      <c r="U22" s="50"/>
      <c r="V22" s="7"/>
      <c r="W22" s="7"/>
      <c r="X22" s="50"/>
      <c r="Y22" s="50"/>
      <c r="Z22" s="50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50"/>
      <c r="AN22" s="50"/>
      <c r="AO22" s="50"/>
      <c r="AP22" s="9"/>
      <c r="AQ22" s="7"/>
      <c r="AR22" s="50"/>
      <c r="AS22" s="50"/>
      <c r="AT22" s="50"/>
      <c r="AU22" s="9"/>
      <c r="AV22" s="50"/>
      <c r="AW22" s="10"/>
      <c r="AX22" s="50"/>
      <c r="AY22" s="50"/>
      <c r="AZ22" s="50"/>
      <c r="BA22" s="51"/>
      <c r="BB22" s="52"/>
      <c r="BC22" s="53"/>
      <c r="BD22" s="53"/>
      <c r="BE22" s="53"/>
      <c r="BF22" s="53"/>
    </row>
    <row r="23" spans="1:70" s="54" customFormat="1" ht="24" hidden="1" customHeight="1" x14ac:dyDescent="0.35">
      <c r="A23" s="8"/>
      <c r="B23" s="8"/>
      <c r="C23" s="7"/>
      <c r="D23" s="8"/>
      <c r="E23" s="8" t="s">
        <v>73</v>
      </c>
      <c r="F23" s="8"/>
      <c r="G23" s="7">
        <v>30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50"/>
      <c r="T23" s="50"/>
      <c r="U23" s="50"/>
      <c r="V23" s="7"/>
      <c r="W23" s="7"/>
      <c r="X23" s="50"/>
      <c r="Y23" s="50"/>
      <c r="Z23" s="50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50"/>
      <c r="AN23" s="50"/>
      <c r="AO23" s="50"/>
      <c r="AP23" s="9"/>
      <c r="AQ23" s="7"/>
      <c r="AR23" s="50"/>
      <c r="AS23" s="50"/>
      <c r="AT23" s="50"/>
      <c r="AU23" s="9"/>
      <c r="AV23" s="50"/>
      <c r="AW23" s="10"/>
      <c r="AX23" s="50"/>
      <c r="AY23" s="50"/>
      <c r="AZ23" s="50"/>
      <c r="BA23" s="51"/>
      <c r="BB23" s="52"/>
      <c r="BC23" s="53"/>
      <c r="BD23" s="53"/>
      <c r="BE23" s="53"/>
      <c r="BF23" s="53"/>
    </row>
    <row r="24" spans="1:70" ht="24" hidden="1" customHeight="1" x14ac:dyDescent="0.35">
      <c r="A24" s="4" t="s">
        <v>37</v>
      </c>
      <c r="B24" s="4" t="s">
        <v>25</v>
      </c>
      <c r="C24" s="5">
        <v>6</v>
      </c>
      <c r="D24" s="4" t="s">
        <v>26</v>
      </c>
      <c r="E24" s="4" t="s">
        <v>27</v>
      </c>
      <c r="F24" s="4" t="s">
        <v>27</v>
      </c>
      <c r="G24" s="6">
        <v>24</v>
      </c>
      <c r="H24" s="6" t="e">
        <f>H25+#REF!</f>
        <v>#REF!</v>
      </c>
      <c r="I24" s="5"/>
      <c r="J24" s="5"/>
      <c r="K24" s="5"/>
      <c r="L24" s="5"/>
      <c r="M24" s="5"/>
      <c r="N24" s="5"/>
      <c r="O24" s="5"/>
      <c r="P24" s="7"/>
      <c r="Q24" s="5"/>
      <c r="R24" s="5"/>
      <c r="S24" s="12"/>
      <c r="T24" s="12"/>
      <c r="U24" s="12"/>
      <c r="V24" s="6"/>
      <c r="W24" s="5"/>
      <c r="X24" s="12"/>
      <c r="Y24" s="12"/>
      <c r="Z24" s="12"/>
      <c r="AA24" s="6"/>
      <c r="AB24" s="6" t="e">
        <f>AB25+#REF!</f>
        <v>#REF!</v>
      </c>
      <c r="AC24" s="5"/>
      <c r="AD24" s="5"/>
      <c r="AE24" s="5"/>
      <c r="AF24" s="5"/>
      <c r="AG24" s="5"/>
      <c r="AH24" s="5"/>
      <c r="AI24" s="5"/>
      <c r="AJ24" s="7"/>
      <c r="AK24" s="5"/>
      <c r="AL24" s="5"/>
      <c r="AM24" s="12"/>
      <c r="AN24" s="12"/>
      <c r="AO24" s="12"/>
      <c r="AP24" s="6"/>
      <c r="AQ24" s="5"/>
      <c r="AR24" s="12"/>
      <c r="AS24" s="12"/>
      <c r="AT24" s="12"/>
      <c r="AU24" s="6"/>
      <c r="AV24" s="12"/>
      <c r="AW24" s="21">
        <v>3</v>
      </c>
      <c r="AX24" s="12">
        <f>AV24+AW24</f>
        <v>3</v>
      </c>
      <c r="AY24" s="12" t="e">
        <f>H24-AX24</f>
        <v>#REF!</v>
      </c>
      <c r="AZ24" s="12"/>
      <c r="BA24" s="49"/>
      <c r="BB24" s="48"/>
      <c r="BC24" s="46"/>
      <c r="BD24" s="46"/>
      <c r="BE24" s="46"/>
      <c r="BF24" s="46"/>
    </row>
    <row r="25" spans="1:70" s="54" customFormat="1" ht="24" hidden="1" customHeight="1" x14ac:dyDescent="0.35">
      <c r="A25" s="8"/>
      <c r="B25" s="8"/>
      <c r="C25" s="7"/>
      <c r="D25" s="8"/>
      <c r="E25" s="8" t="s">
        <v>74</v>
      </c>
      <c r="F25" s="8"/>
      <c r="G25" s="7">
        <v>12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50"/>
      <c r="T25" s="50"/>
      <c r="U25" s="50"/>
      <c r="V25" s="7"/>
      <c r="W25" s="7"/>
      <c r="X25" s="50"/>
      <c r="Y25" s="50"/>
      <c r="Z25" s="50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50"/>
      <c r="AN25" s="50"/>
      <c r="AO25" s="50"/>
      <c r="AP25" s="9"/>
      <c r="AQ25" s="7"/>
      <c r="AR25" s="50"/>
      <c r="AS25" s="50"/>
      <c r="AT25" s="50"/>
      <c r="AU25" s="9"/>
      <c r="AV25" s="50"/>
      <c r="AW25" s="10"/>
      <c r="AX25" s="50"/>
      <c r="AY25" s="50"/>
      <c r="AZ25" s="50"/>
      <c r="BA25" s="51"/>
      <c r="BB25" s="52"/>
      <c r="BC25" s="53"/>
      <c r="BD25" s="53"/>
      <c r="BE25" s="53"/>
      <c r="BF25" s="53"/>
    </row>
    <row r="26" spans="1:70" s="54" customFormat="1" ht="24" hidden="1" customHeight="1" x14ac:dyDescent="0.35">
      <c r="A26" s="8"/>
      <c r="B26" s="8"/>
      <c r="C26" s="7"/>
      <c r="D26" s="8"/>
      <c r="E26" s="8" t="s">
        <v>73</v>
      </c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50"/>
      <c r="T26" s="50"/>
      <c r="U26" s="50"/>
      <c r="V26" s="7"/>
      <c r="W26" s="7"/>
      <c r="X26" s="50"/>
      <c r="Y26" s="50"/>
      <c r="Z26" s="50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50"/>
      <c r="AN26" s="50"/>
      <c r="AO26" s="50"/>
      <c r="AP26" s="9"/>
      <c r="AQ26" s="7"/>
      <c r="AR26" s="50"/>
      <c r="AS26" s="50"/>
      <c r="AT26" s="50"/>
      <c r="AU26" s="9"/>
      <c r="AV26" s="50"/>
      <c r="AW26" s="10"/>
      <c r="AX26" s="50"/>
      <c r="AY26" s="50"/>
      <c r="AZ26" s="50"/>
      <c r="BA26" s="51"/>
      <c r="BB26" s="52"/>
      <c r="BC26" s="53"/>
      <c r="BD26" s="53"/>
      <c r="BE26" s="53"/>
      <c r="BF26" s="53"/>
    </row>
    <row r="27" spans="1:70" ht="24" hidden="1" customHeight="1" x14ac:dyDescent="0.35">
      <c r="A27" s="4"/>
      <c r="B27" s="4"/>
      <c r="C27" s="24" t="s">
        <v>55</v>
      </c>
      <c r="D27" s="24"/>
      <c r="E27" s="24"/>
      <c r="F27" s="4"/>
      <c r="G27" s="6" t="e">
        <f>#REF!+G24+G21+G14+G11+G8+G5</f>
        <v>#REF!</v>
      </c>
      <c r="H27" s="6" t="e">
        <f>H5+H8+H11+H14+H21+H24+#REF!</f>
        <v>#REF!</v>
      </c>
      <c r="I27" s="6" t="e">
        <f>I5+I8+I11+I14+I21+I24+#REF!</f>
        <v>#REF!</v>
      </c>
      <c r="J27" s="6" t="e">
        <f>J5+J8+J11+J14+J21+J24+#REF!</f>
        <v>#REF!</v>
      </c>
      <c r="K27" s="6" t="e">
        <f>K5+K8+K11+K14+K21+K24+#REF!</f>
        <v>#REF!</v>
      </c>
      <c r="L27" s="6" t="e">
        <f>L5+L8+L11+L14+L21+L24+#REF!</f>
        <v>#REF!</v>
      </c>
      <c r="M27" s="6" t="e">
        <f>M5+M8+M11+M14+M21+M24+#REF!</f>
        <v>#REF!</v>
      </c>
      <c r="N27" s="6" t="e">
        <f>N5+N8+N11+N14+N21+N24+#REF!</f>
        <v>#REF!</v>
      </c>
      <c r="O27" s="6" t="e">
        <f>O5+O8+O11+O14+O21+O24+#REF!</f>
        <v>#REF!</v>
      </c>
      <c r="P27" s="6" t="e">
        <f>P5+P8+P11+P14+P21+P24+#REF!</f>
        <v>#REF!</v>
      </c>
      <c r="Q27" s="6" t="e">
        <f>Q5+Q8+Q11+Q14+Q21+Q24+#REF!</f>
        <v>#REF!</v>
      </c>
      <c r="R27" s="6" t="e">
        <f>R5+R8+R11+R14+R21+R24+#REF!</f>
        <v>#REF!</v>
      </c>
      <c r="S27" s="6" t="e">
        <f>S5+S8+S11+S14+S21+S24+#REF!</f>
        <v>#REF!</v>
      </c>
      <c r="T27" s="6" t="e">
        <f>T5+T8+T11+T14+T21+T24+#REF!</f>
        <v>#REF!</v>
      </c>
      <c r="U27" s="6" t="e">
        <f>U5+U8+U11+U14+U21+U24+#REF!</f>
        <v>#REF!</v>
      </c>
      <c r="V27" s="6" t="e">
        <f>V5+V8+V11+V14+V21+V24+#REF!</f>
        <v>#REF!</v>
      </c>
      <c r="W27" s="6" t="e">
        <f>W5+W8+W11+W14+W21+W24+#REF!</f>
        <v>#REF!</v>
      </c>
      <c r="X27" s="6" t="e">
        <f>X5+X8+X11+X14+X21+X24+#REF!</f>
        <v>#REF!</v>
      </c>
      <c r="Y27" s="6" t="e">
        <f>Y5+Y8+Y11+Y14+Y21+Y24+#REF!</f>
        <v>#REF!</v>
      </c>
      <c r="Z27" s="6" t="e">
        <f>Z5+Z8+Z11+Z14+Z21+Z24+#REF!</f>
        <v>#REF!</v>
      </c>
      <c r="AA27" s="6" t="e">
        <f>AA5+AA8+AA11+AA14+AA21+AA24+#REF!</f>
        <v>#REF!</v>
      </c>
      <c r="AB27" s="6" t="e">
        <f>AB5+AB8+AB11+AB14+AB21+AB24+#REF!</f>
        <v>#REF!</v>
      </c>
      <c r="AC27" s="6" t="e">
        <f>AC5+AC8+AC11+AC14+AC21+AC24+#REF!</f>
        <v>#REF!</v>
      </c>
      <c r="AD27" s="6" t="e">
        <f>AD5+AD8+AD11+AD14+AD21+AD24+#REF!</f>
        <v>#REF!</v>
      </c>
      <c r="AE27" s="6" t="e">
        <f>AE5+AE8+AE11+AE14+AE21+AE24+#REF!</f>
        <v>#REF!</v>
      </c>
      <c r="AF27" s="6" t="e">
        <f>AF5+AF8+AF11+AF14+AF21+AF24+#REF!</f>
        <v>#REF!</v>
      </c>
      <c r="AG27" s="6" t="e">
        <f>AG5+AG8+AG11+AG14+AG21+AG24+#REF!</f>
        <v>#REF!</v>
      </c>
      <c r="AH27" s="6" t="e">
        <f>AH5+AH8+AH11+AH14+AH21+AH24+#REF!</f>
        <v>#REF!</v>
      </c>
      <c r="AI27" s="6" t="e">
        <f>AI5+AI8+AI11+AI14+AI21+AI24+#REF!</f>
        <v>#REF!</v>
      </c>
      <c r="AJ27" s="6" t="e">
        <f>AJ5+AJ8+AJ11+AJ14+AJ21+AJ24+#REF!</f>
        <v>#REF!</v>
      </c>
      <c r="AK27" s="6" t="e">
        <f>AK5+AK8+AK11+AK14+AK21+AK24+#REF!</f>
        <v>#REF!</v>
      </c>
      <c r="AL27" s="6" t="e">
        <f>AL5+AL8+AL11+AL14+AL21+AL24+#REF!</f>
        <v>#REF!</v>
      </c>
      <c r="AM27" s="6" t="e">
        <f>AM5+AM8+AM11+AM14+AM21+AM24+#REF!</f>
        <v>#REF!</v>
      </c>
      <c r="AN27" s="6" t="e">
        <f>AN5+AN8+AN11+AN14+AN21+AN24+#REF!</f>
        <v>#REF!</v>
      </c>
      <c r="AO27" s="6" t="e">
        <f>AO5+AO8+AO11+AO14+AO21+AO24+#REF!</f>
        <v>#REF!</v>
      </c>
      <c r="AP27" s="6" t="e">
        <f>AP5+AP8+AP11+AP14+AP21+AP24+#REF!</f>
        <v>#REF!</v>
      </c>
      <c r="AQ27" s="6" t="e">
        <f>AQ5+AQ8+AQ11+AQ14+AQ21+AQ24+#REF!</f>
        <v>#REF!</v>
      </c>
      <c r="AR27" s="6" t="e">
        <f>AR5+AR8+AR11+AR14+AR21+AR24+#REF!</f>
        <v>#REF!</v>
      </c>
      <c r="AS27" s="6" t="e">
        <f>AS5+AS8+AS11+AS14+AS21+AS24+#REF!</f>
        <v>#REF!</v>
      </c>
      <c r="AT27" s="6" t="e">
        <f>AT5+AT8+AT11+AT14+AT21+AT24+#REF!</f>
        <v>#REF!</v>
      </c>
      <c r="AU27" s="6"/>
      <c r="AV27" s="6"/>
      <c r="AW27" s="6"/>
      <c r="AX27" s="6"/>
      <c r="AY27" s="6"/>
      <c r="AZ27" s="6"/>
      <c r="BA27" s="58"/>
      <c r="BB27" s="6"/>
      <c r="BC27" s="11"/>
      <c r="BD27" s="46"/>
      <c r="BE27" s="46"/>
      <c r="BF27" s="46"/>
    </row>
    <row r="28" spans="1:70" ht="24" customHeight="1" x14ac:dyDescent="0.35">
      <c r="A28" s="25" t="s">
        <v>47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7"/>
      <c r="BB28" s="48"/>
      <c r="BC28" s="46"/>
      <c r="BD28" s="46"/>
      <c r="BE28" s="46"/>
      <c r="BF28" s="46"/>
    </row>
    <row r="29" spans="1:70" ht="24" customHeight="1" x14ac:dyDescent="0.35">
      <c r="A29" s="4" t="s">
        <v>3</v>
      </c>
      <c r="B29" s="4" t="s">
        <v>4</v>
      </c>
      <c r="C29" s="4" t="s">
        <v>66</v>
      </c>
      <c r="D29" s="4" t="s">
        <v>9</v>
      </c>
      <c r="E29" s="4" t="s">
        <v>10</v>
      </c>
      <c r="F29" s="4" t="s">
        <v>10</v>
      </c>
      <c r="G29" s="59">
        <v>50</v>
      </c>
      <c r="H29" s="6">
        <f>H30+H31</f>
        <v>0</v>
      </c>
      <c r="I29" s="5"/>
      <c r="J29" s="5"/>
      <c r="K29" s="5"/>
      <c r="L29" s="5"/>
      <c r="M29" s="5"/>
      <c r="N29" s="5"/>
      <c r="O29" s="5"/>
      <c r="P29" s="7"/>
      <c r="Q29" s="5"/>
      <c r="R29" s="5"/>
      <c r="S29" s="12"/>
      <c r="T29" s="12"/>
      <c r="U29" s="12"/>
      <c r="V29" s="6"/>
      <c r="W29" s="5"/>
      <c r="X29" s="12"/>
      <c r="Y29" s="12"/>
      <c r="Z29" s="12"/>
      <c r="AA29" s="6"/>
      <c r="AB29" s="6">
        <f>AB30+AB31</f>
        <v>0</v>
      </c>
      <c r="AC29" s="5"/>
      <c r="AD29" s="5"/>
      <c r="AE29" s="5"/>
      <c r="AF29" s="5"/>
      <c r="AG29" s="5"/>
      <c r="AH29" s="5"/>
      <c r="AI29" s="5"/>
      <c r="AJ29" s="7"/>
      <c r="AK29" s="5"/>
      <c r="AL29" s="5"/>
      <c r="AM29" s="12"/>
      <c r="AN29" s="12"/>
      <c r="AO29" s="12"/>
      <c r="AP29" s="6"/>
      <c r="AQ29" s="5"/>
      <c r="AR29" s="12"/>
      <c r="AS29" s="12"/>
      <c r="AT29" s="12"/>
      <c r="AU29" s="6"/>
      <c r="AV29" s="12">
        <v>13</v>
      </c>
      <c r="AW29" s="21">
        <v>13</v>
      </c>
      <c r="AX29" s="12">
        <f>AV29+AW29</f>
        <v>26</v>
      </c>
      <c r="AY29" s="12">
        <f>H29-AX29</f>
        <v>-26</v>
      </c>
      <c r="AZ29" s="12"/>
      <c r="BA29" s="49">
        <v>14</v>
      </c>
      <c r="BB29" s="48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</row>
    <row r="30" spans="1:70" s="54" customFormat="1" ht="24" customHeight="1" x14ac:dyDescent="0.35">
      <c r="A30" s="8"/>
      <c r="B30" s="8"/>
      <c r="C30" s="7"/>
      <c r="D30" s="8"/>
      <c r="E30" s="8" t="s">
        <v>74</v>
      </c>
      <c r="F30" s="8"/>
      <c r="G30" s="7">
        <v>30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50"/>
      <c r="T30" s="50"/>
      <c r="U30" s="50"/>
      <c r="V30" s="7"/>
      <c r="W30" s="7"/>
      <c r="X30" s="50"/>
      <c r="Y30" s="50"/>
      <c r="Z30" s="50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50"/>
      <c r="AN30" s="50"/>
      <c r="AO30" s="50"/>
      <c r="AP30" s="9"/>
      <c r="AQ30" s="7"/>
      <c r="AR30" s="50"/>
      <c r="AS30" s="50"/>
      <c r="AT30" s="50"/>
      <c r="AU30" s="9"/>
      <c r="AV30" s="50"/>
      <c r="AW30" s="10"/>
      <c r="AX30" s="50"/>
      <c r="AY30" s="50"/>
      <c r="AZ30" s="50"/>
      <c r="BA30" s="51">
        <v>12</v>
      </c>
      <c r="BB30" s="52"/>
      <c r="BC30" s="53"/>
      <c r="BD30" s="53"/>
      <c r="BE30" s="53"/>
      <c r="BF30" s="53"/>
    </row>
    <row r="31" spans="1:70" s="54" customFormat="1" ht="24" customHeight="1" x14ac:dyDescent="0.35">
      <c r="A31" s="8"/>
      <c r="B31" s="8"/>
      <c r="C31" s="7"/>
      <c r="D31" s="8"/>
      <c r="E31" s="8" t="s">
        <v>73</v>
      </c>
      <c r="F31" s="8"/>
      <c r="G31" s="7">
        <v>20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50"/>
      <c r="T31" s="50"/>
      <c r="U31" s="50"/>
      <c r="V31" s="7"/>
      <c r="W31" s="7"/>
      <c r="X31" s="50"/>
      <c r="Y31" s="50"/>
      <c r="Z31" s="50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50"/>
      <c r="AN31" s="50"/>
      <c r="AO31" s="50"/>
      <c r="AP31" s="9"/>
      <c r="AQ31" s="7"/>
      <c r="AR31" s="50"/>
      <c r="AS31" s="50"/>
      <c r="AT31" s="50"/>
      <c r="AU31" s="9"/>
      <c r="AV31" s="50"/>
      <c r="AW31" s="10"/>
      <c r="AX31" s="50"/>
      <c r="AY31" s="50"/>
      <c r="AZ31" s="50"/>
      <c r="BA31" s="51">
        <v>2</v>
      </c>
      <c r="BB31" s="52"/>
      <c r="BC31" s="18"/>
      <c r="BD31" s="53"/>
      <c r="BE31" s="53"/>
      <c r="BF31" s="53"/>
    </row>
    <row r="32" spans="1:70" ht="24" customHeight="1" x14ac:dyDescent="0.35">
      <c r="A32" s="25" t="s">
        <v>48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7"/>
      <c r="BB32" s="48"/>
      <c r="BC32" s="46"/>
    </row>
    <row r="33" spans="1:58" ht="24" customHeight="1" x14ac:dyDescent="0.35">
      <c r="A33" s="4" t="s">
        <v>11</v>
      </c>
      <c r="B33" s="4" t="s">
        <v>12</v>
      </c>
      <c r="C33" s="4" t="s">
        <v>64</v>
      </c>
      <c r="D33" s="4">
        <v>181</v>
      </c>
      <c r="E33" s="4" t="s">
        <v>13</v>
      </c>
      <c r="F33" s="4" t="s">
        <v>13</v>
      </c>
      <c r="G33" s="55" t="s">
        <v>85</v>
      </c>
      <c r="H33" s="6">
        <f>H34+H35</f>
        <v>0</v>
      </c>
      <c r="I33" s="5"/>
      <c r="J33" s="5"/>
      <c r="K33" s="5"/>
      <c r="L33" s="5"/>
      <c r="M33" s="5"/>
      <c r="N33" s="5"/>
      <c r="O33" s="5"/>
      <c r="P33" s="7"/>
      <c r="Q33" s="5"/>
      <c r="R33" s="5"/>
      <c r="S33" s="12"/>
      <c r="T33" s="12"/>
      <c r="U33" s="12"/>
      <c r="V33" s="6"/>
      <c r="W33" s="5"/>
      <c r="X33" s="12"/>
      <c r="Y33" s="12"/>
      <c r="Z33" s="12"/>
      <c r="AA33" s="6"/>
      <c r="AB33" s="6">
        <f>AB34+AB35</f>
        <v>0</v>
      </c>
      <c r="AC33" s="5"/>
      <c r="AD33" s="5"/>
      <c r="AE33" s="5"/>
      <c r="AF33" s="5"/>
      <c r="AG33" s="5"/>
      <c r="AH33" s="5"/>
      <c r="AI33" s="5"/>
      <c r="AJ33" s="7"/>
      <c r="AK33" s="5"/>
      <c r="AL33" s="5"/>
      <c r="AM33" s="12"/>
      <c r="AN33" s="12"/>
      <c r="AO33" s="12"/>
      <c r="AP33" s="6"/>
      <c r="AQ33" s="5"/>
      <c r="AR33" s="12"/>
      <c r="AS33" s="12"/>
      <c r="AT33" s="12"/>
      <c r="AU33" s="6"/>
      <c r="AV33" s="12">
        <v>30</v>
      </c>
      <c r="AW33" s="21">
        <v>10</v>
      </c>
      <c r="AX33" s="12">
        <f>AV33+AW33</f>
        <v>40</v>
      </c>
      <c r="AY33" s="12">
        <f>H33-AX33</f>
        <v>-40</v>
      </c>
      <c r="AZ33" s="12"/>
      <c r="BA33" s="49">
        <v>20</v>
      </c>
      <c r="BB33" s="48"/>
      <c r="BC33" s="46"/>
    </row>
    <row r="34" spans="1:58" s="54" customFormat="1" ht="24" customHeight="1" x14ac:dyDescent="0.35">
      <c r="A34" s="8"/>
      <c r="B34" s="8"/>
      <c r="C34" s="7"/>
      <c r="D34" s="8"/>
      <c r="E34" s="8" t="s">
        <v>74</v>
      </c>
      <c r="F34" s="8"/>
      <c r="G34" s="7">
        <v>75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50"/>
      <c r="T34" s="50"/>
      <c r="U34" s="50"/>
      <c r="V34" s="7"/>
      <c r="W34" s="7"/>
      <c r="X34" s="50"/>
      <c r="Y34" s="50"/>
      <c r="Z34" s="50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50"/>
      <c r="AN34" s="50"/>
      <c r="AO34" s="50"/>
      <c r="AP34" s="9"/>
      <c r="AQ34" s="7"/>
      <c r="AR34" s="50"/>
      <c r="AS34" s="50"/>
      <c r="AT34" s="50"/>
      <c r="AU34" s="9"/>
      <c r="AV34" s="50"/>
      <c r="AW34" s="10"/>
      <c r="AX34" s="50"/>
      <c r="AY34" s="50"/>
      <c r="AZ34" s="50"/>
      <c r="BA34" s="51">
        <v>17</v>
      </c>
      <c r="BB34" s="52"/>
      <c r="BC34" s="53"/>
      <c r="BD34" s="53"/>
      <c r="BE34" s="53"/>
      <c r="BF34" s="53"/>
    </row>
    <row r="35" spans="1:58" s="54" customFormat="1" ht="24" customHeight="1" x14ac:dyDescent="0.35">
      <c r="A35" s="8"/>
      <c r="B35" s="8"/>
      <c r="C35" s="7"/>
      <c r="D35" s="8"/>
      <c r="E35" s="8" t="s">
        <v>73</v>
      </c>
      <c r="F35" s="8"/>
      <c r="G35" s="7">
        <v>45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50"/>
      <c r="T35" s="50"/>
      <c r="U35" s="50"/>
      <c r="V35" s="7"/>
      <c r="W35" s="7"/>
      <c r="X35" s="50"/>
      <c r="Y35" s="50"/>
      <c r="Z35" s="50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50"/>
      <c r="AN35" s="50"/>
      <c r="AO35" s="50"/>
      <c r="AP35" s="9"/>
      <c r="AQ35" s="7"/>
      <c r="AR35" s="50"/>
      <c r="AS35" s="50"/>
      <c r="AT35" s="50"/>
      <c r="AU35" s="9"/>
      <c r="AV35" s="50"/>
      <c r="AW35" s="10"/>
      <c r="AX35" s="50"/>
      <c r="AY35" s="50"/>
      <c r="AZ35" s="50"/>
      <c r="BA35" s="51">
        <v>3</v>
      </c>
      <c r="BB35" s="52"/>
      <c r="BC35" s="53"/>
      <c r="BD35" s="53"/>
      <c r="BE35" s="53"/>
      <c r="BF35" s="53"/>
    </row>
    <row r="36" spans="1:58" ht="24" customHeight="1" x14ac:dyDescent="0.35">
      <c r="A36" s="28" t="s">
        <v>49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12"/>
      <c r="AZ36" s="12"/>
      <c r="BA36" s="60"/>
      <c r="BB36" s="48"/>
      <c r="BC36" s="46"/>
    </row>
    <row r="37" spans="1:58" ht="24" customHeight="1" x14ac:dyDescent="0.35">
      <c r="A37" s="4" t="s">
        <v>3</v>
      </c>
      <c r="B37" s="4" t="s">
        <v>4</v>
      </c>
      <c r="C37" s="4" t="s">
        <v>64</v>
      </c>
      <c r="D37" s="4" t="s">
        <v>7</v>
      </c>
      <c r="E37" s="4" t="s">
        <v>102</v>
      </c>
      <c r="F37" s="4" t="s">
        <v>8</v>
      </c>
      <c r="G37" s="6">
        <v>30</v>
      </c>
      <c r="H37" s="6">
        <v>0</v>
      </c>
      <c r="I37" s="5"/>
      <c r="J37" s="5" t="s">
        <v>56</v>
      </c>
      <c r="K37" s="5"/>
      <c r="L37" s="5"/>
      <c r="M37" s="5">
        <v>8600</v>
      </c>
      <c r="N37" s="5"/>
      <c r="O37" s="5"/>
      <c r="P37" s="5">
        <v>5</v>
      </c>
      <c r="Q37" s="5">
        <v>5</v>
      </c>
      <c r="R37" s="5"/>
      <c r="S37" s="12"/>
      <c r="T37" s="12"/>
      <c r="U37" s="12"/>
      <c r="V37" s="6">
        <v>5</v>
      </c>
      <c r="W37" s="5" t="s">
        <v>50</v>
      </c>
      <c r="X37" s="12"/>
      <c r="Y37" s="12"/>
      <c r="Z37" s="12"/>
      <c r="AA37" s="12"/>
      <c r="AB37" s="6">
        <v>0</v>
      </c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12"/>
      <c r="AN37" s="12"/>
      <c r="AO37" s="12"/>
      <c r="AP37" s="6"/>
      <c r="AQ37" s="5"/>
      <c r="AR37" s="12"/>
      <c r="AS37" s="12"/>
      <c r="AT37" s="12"/>
      <c r="AU37" s="12"/>
      <c r="AV37" s="12">
        <v>10</v>
      </c>
      <c r="AW37" s="21"/>
      <c r="AX37" s="12">
        <f>AV37+AW37</f>
        <v>10</v>
      </c>
      <c r="AY37" s="12">
        <f>H37-AX37</f>
        <v>-10</v>
      </c>
      <c r="AZ37" s="12"/>
      <c r="BA37" s="49">
        <v>4</v>
      </c>
      <c r="BB37" s="48"/>
      <c r="BC37" s="46"/>
    </row>
    <row r="38" spans="1:58" ht="24" customHeight="1" x14ac:dyDescent="0.35">
      <c r="A38" s="4" t="s">
        <v>3</v>
      </c>
      <c r="B38" s="4" t="s">
        <v>4</v>
      </c>
      <c r="C38" s="4" t="s">
        <v>65</v>
      </c>
      <c r="D38" s="4" t="s">
        <v>5</v>
      </c>
      <c r="E38" s="4" t="s">
        <v>6</v>
      </c>
      <c r="F38" s="4" t="s">
        <v>6</v>
      </c>
      <c r="G38" s="6">
        <v>150</v>
      </c>
      <c r="H38" s="6">
        <f>H39+H40</f>
        <v>0</v>
      </c>
      <c r="I38" s="5"/>
      <c r="J38" s="5"/>
      <c r="K38" s="5"/>
      <c r="L38" s="5"/>
      <c r="M38" s="5"/>
      <c r="N38" s="5"/>
      <c r="O38" s="5"/>
      <c r="P38" s="7"/>
      <c r="Q38" s="5"/>
      <c r="R38" s="5"/>
      <c r="S38" s="12"/>
      <c r="T38" s="12"/>
      <c r="U38" s="12"/>
      <c r="V38" s="6"/>
      <c r="W38" s="5"/>
      <c r="X38" s="12"/>
      <c r="Y38" s="12"/>
      <c r="Z38" s="12"/>
      <c r="AA38" s="6"/>
      <c r="AB38" s="6">
        <f>AB39+AB40</f>
        <v>0</v>
      </c>
      <c r="AC38" s="5"/>
      <c r="AD38" s="5"/>
      <c r="AE38" s="5"/>
      <c r="AF38" s="5"/>
      <c r="AG38" s="5"/>
      <c r="AH38" s="5"/>
      <c r="AI38" s="5"/>
      <c r="AJ38" s="7"/>
      <c r="AK38" s="5"/>
      <c r="AL38" s="5"/>
      <c r="AM38" s="12"/>
      <c r="AN38" s="12"/>
      <c r="AO38" s="12"/>
      <c r="AP38" s="6"/>
      <c r="AQ38" s="5"/>
      <c r="AR38" s="12"/>
      <c r="AS38" s="12"/>
      <c r="AT38" s="12"/>
      <c r="AU38" s="6"/>
      <c r="AV38" s="12">
        <v>21</v>
      </c>
      <c r="AW38" s="21">
        <v>9</v>
      </c>
      <c r="AX38" s="12">
        <f>AV38+AW38</f>
        <v>30</v>
      </c>
      <c r="AY38" s="12">
        <f>H38-AX38</f>
        <v>-30</v>
      </c>
      <c r="AZ38" s="12"/>
      <c r="BA38" s="49">
        <v>42</v>
      </c>
      <c r="BB38" s="48"/>
      <c r="BC38" s="46"/>
    </row>
    <row r="39" spans="1:58" ht="24" customHeight="1" x14ac:dyDescent="0.35">
      <c r="A39" s="4"/>
      <c r="B39" s="4"/>
      <c r="C39" s="4"/>
      <c r="D39" s="4"/>
      <c r="E39" s="8" t="s">
        <v>74</v>
      </c>
      <c r="F39" s="8"/>
      <c r="G39" s="7">
        <v>75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50"/>
      <c r="T39" s="50"/>
      <c r="U39" s="50"/>
      <c r="V39" s="7"/>
      <c r="W39" s="7"/>
      <c r="X39" s="50"/>
      <c r="Y39" s="50"/>
      <c r="Z39" s="50"/>
      <c r="AA39" s="7"/>
      <c r="AB39" s="7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12"/>
      <c r="AN39" s="12"/>
      <c r="AO39" s="12"/>
      <c r="AP39" s="6"/>
      <c r="AQ39" s="5"/>
      <c r="AR39" s="12"/>
      <c r="AS39" s="12"/>
      <c r="AT39" s="12"/>
      <c r="AU39" s="12"/>
      <c r="AV39" s="12"/>
      <c r="AW39" s="21"/>
      <c r="AX39" s="12"/>
      <c r="AY39" s="12"/>
      <c r="AZ39" s="12"/>
      <c r="BA39" s="60">
        <v>30</v>
      </c>
      <c r="BB39" s="48"/>
      <c r="BC39" s="46"/>
    </row>
    <row r="40" spans="1:58" ht="24" customHeight="1" x14ac:dyDescent="0.35">
      <c r="A40" s="4"/>
      <c r="B40" s="4"/>
      <c r="C40" s="4"/>
      <c r="D40" s="4"/>
      <c r="E40" s="8" t="s">
        <v>73</v>
      </c>
      <c r="F40" s="8"/>
      <c r="G40" s="7">
        <v>75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50"/>
      <c r="T40" s="50"/>
      <c r="U40" s="50"/>
      <c r="V40" s="7"/>
      <c r="W40" s="7"/>
      <c r="X40" s="50"/>
      <c r="Y40" s="50"/>
      <c r="Z40" s="50"/>
      <c r="AA40" s="7"/>
      <c r="AB40" s="7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12"/>
      <c r="AN40" s="12"/>
      <c r="AO40" s="12"/>
      <c r="AP40" s="6"/>
      <c r="AQ40" s="5"/>
      <c r="AR40" s="12"/>
      <c r="AS40" s="12"/>
      <c r="AT40" s="12"/>
      <c r="AU40" s="12"/>
      <c r="AV40" s="12"/>
      <c r="AW40" s="21"/>
      <c r="AX40" s="12"/>
      <c r="AY40" s="12"/>
      <c r="AZ40" s="12"/>
      <c r="BA40" s="60">
        <v>12</v>
      </c>
      <c r="BB40" s="48">
        <v>20</v>
      </c>
      <c r="BC40" s="46"/>
    </row>
    <row r="41" spans="1:58" ht="24" customHeight="1" x14ac:dyDescent="0.35">
      <c r="A41" s="4" t="s">
        <v>14</v>
      </c>
      <c r="B41" s="4" t="s">
        <v>17</v>
      </c>
      <c r="C41" s="4" t="s">
        <v>66</v>
      </c>
      <c r="D41" s="15" t="s">
        <v>81</v>
      </c>
      <c r="E41" s="4" t="s">
        <v>82</v>
      </c>
      <c r="F41" s="4" t="s">
        <v>42</v>
      </c>
      <c r="G41" s="6">
        <v>30</v>
      </c>
      <c r="H41" s="17" t="e">
        <f>#REF!+#REF!</f>
        <v>#REF!</v>
      </c>
      <c r="I41" s="17"/>
      <c r="J41" s="6" t="s">
        <v>56</v>
      </c>
      <c r="K41" s="6"/>
      <c r="L41" s="6" t="s">
        <v>57</v>
      </c>
      <c r="M41" s="6">
        <v>8600</v>
      </c>
      <c r="N41" s="23"/>
      <c r="O41" s="6">
        <v>4500</v>
      </c>
      <c r="P41" s="6">
        <v>23</v>
      </c>
      <c r="Q41" s="17">
        <v>23</v>
      </c>
      <c r="R41" s="17"/>
      <c r="S41" s="13"/>
      <c r="T41" s="13"/>
      <c r="U41" s="13"/>
      <c r="V41" s="17">
        <v>18</v>
      </c>
      <c r="W41" s="6"/>
      <c r="X41" s="13"/>
      <c r="Y41" s="13"/>
      <c r="Z41" s="13"/>
      <c r="AA41" s="13"/>
      <c r="AB41" s="17" t="e">
        <f>#REF!+#REF!</f>
        <v>#REF!</v>
      </c>
      <c r="AC41" s="16"/>
      <c r="AD41" s="5"/>
      <c r="AE41" s="5"/>
      <c r="AF41" s="5"/>
      <c r="AG41" s="5"/>
      <c r="AH41" s="14"/>
      <c r="AI41" s="5"/>
      <c r="AJ41" s="5"/>
      <c r="AK41" s="16"/>
      <c r="AL41" s="16"/>
      <c r="AM41" s="12"/>
      <c r="AN41" s="12"/>
      <c r="AO41" s="12"/>
      <c r="AP41" s="16"/>
      <c r="AQ41" s="5"/>
      <c r="AR41" s="12"/>
      <c r="AS41" s="12"/>
      <c r="AT41" s="12"/>
      <c r="AU41" s="12"/>
      <c r="AV41" s="12"/>
      <c r="AW41" s="21"/>
      <c r="AX41" s="12"/>
      <c r="AY41" s="12"/>
      <c r="AZ41" s="12"/>
      <c r="BA41" s="49">
        <v>9</v>
      </c>
      <c r="BB41" s="48"/>
      <c r="BC41" s="46"/>
    </row>
    <row r="42" spans="1:58" ht="24" customHeight="1" x14ac:dyDescent="0.35">
      <c r="A42" s="4"/>
      <c r="B42" s="4"/>
      <c r="C42" s="4"/>
      <c r="D42" s="15"/>
      <c r="E42" s="8" t="s">
        <v>74</v>
      </c>
      <c r="F42" s="4"/>
      <c r="G42" s="6"/>
      <c r="H42" s="17"/>
      <c r="I42" s="17"/>
      <c r="J42" s="6"/>
      <c r="K42" s="6"/>
      <c r="L42" s="6"/>
      <c r="M42" s="6"/>
      <c r="N42" s="23"/>
      <c r="O42" s="6"/>
      <c r="P42" s="6"/>
      <c r="Q42" s="17"/>
      <c r="R42" s="17"/>
      <c r="S42" s="13"/>
      <c r="T42" s="13"/>
      <c r="U42" s="13"/>
      <c r="V42" s="17"/>
      <c r="W42" s="6"/>
      <c r="X42" s="13"/>
      <c r="Y42" s="13"/>
      <c r="Z42" s="13"/>
      <c r="AA42" s="13"/>
      <c r="AB42" s="17"/>
      <c r="AC42" s="16"/>
      <c r="AD42" s="5"/>
      <c r="AE42" s="5"/>
      <c r="AF42" s="5"/>
      <c r="AG42" s="5"/>
      <c r="AH42" s="14"/>
      <c r="AI42" s="5"/>
      <c r="AJ42" s="5"/>
      <c r="AK42" s="16"/>
      <c r="AL42" s="16"/>
      <c r="AM42" s="12"/>
      <c r="AN42" s="12"/>
      <c r="AO42" s="12"/>
      <c r="AP42" s="16"/>
      <c r="AQ42" s="5"/>
      <c r="AR42" s="12"/>
      <c r="AS42" s="12"/>
      <c r="AT42" s="12"/>
      <c r="AU42" s="12"/>
      <c r="AV42" s="12"/>
      <c r="AW42" s="21"/>
      <c r="AX42" s="12"/>
      <c r="AY42" s="12"/>
      <c r="AZ42" s="12"/>
      <c r="BA42" s="60">
        <v>7</v>
      </c>
      <c r="BB42" s="48"/>
      <c r="BC42" s="46"/>
    </row>
    <row r="43" spans="1:58" ht="24" customHeight="1" x14ac:dyDescent="0.35">
      <c r="A43" s="4"/>
      <c r="B43" s="4"/>
      <c r="C43" s="4"/>
      <c r="D43" s="15"/>
      <c r="E43" s="8" t="s">
        <v>73</v>
      </c>
      <c r="F43" s="4"/>
      <c r="G43" s="6"/>
      <c r="H43" s="17"/>
      <c r="I43" s="17"/>
      <c r="J43" s="6"/>
      <c r="K43" s="6"/>
      <c r="L43" s="6"/>
      <c r="M43" s="6"/>
      <c r="N43" s="23"/>
      <c r="O43" s="6"/>
      <c r="P43" s="6"/>
      <c r="Q43" s="17"/>
      <c r="R43" s="17"/>
      <c r="S43" s="13"/>
      <c r="T43" s="13"/>
      <c r="U43" s="13"/>
      <c r="V43" s="17"/>
      <c r="W43" s="6"/>
      <c r="X43" s="13"/>
      <c r="Y43" s="13"/>
      <c r="Z43" s="13"/>
      <c r="AA43" s="13"/>
      <c r="AB43" s="17"/>
      <c r="AC43" s="16"/>
      <c r="AD43" s="5"/>
      <c r="AE43" s="5"/>
      <c r="AF43" s="5"/>
      <c r="AG43" s="5"/>
      <c r="AH43" s="14"/>
      <c r="AI43" s="5"/>
      <c r="AJ43" s="5"/>
      <c r="AK43" s="16"/>
      <c r="AL43" s="16"/>
      <c r="AM43" s="12"/>
      <c r="AN43" s="12"/>
      <c r="AO43" s="12"/>
      <c r="AP43" s="16"/>
      <c r="AQ43" s="5"/>
      <c r="AR43" s="12"/>
      <c r="AS43" s="12"/>
      <c r="AT43" s="12"/>
      <c r="AU43" s="12"/>
      <c r="AV43" s="12"/>
      <c r="AW43" s="21"/>
      <c r="AX43" s="12"/>
      <c r="AY43" s="12"/>
      <c r="AZ43" s="12"/>
      <c r="BA43" s="60">
        <v>2</v>
      </c>
      <c r="BB43" s="48"/>
      <c r="BC43" s="46"/>
    </row>
    <row r="44" spans="1:58" ht="24" customHeight="1" x14ac:dyDescent="0.35">
      <c r="A44" s="4"/>
      <c r="B44" s="4"/>
      <c r="C44" s="24" t="s">
        <v>55</v>
      </c>
      <c r="D44" s="24"/>
      <c r="E44" s="24"/>
      <c r="F44" s="4"/>
      <c r="G44" s="6">
        <f t="shared" ref="G44:AT44" si="0">SUM(G37:G38)</f>
        <v>180</v>
      </c>
      <c r="H44" s="6">
        <f t="shared" si="0"/>
        <v>0</v>
      </c>
      <c r="I44" s="6">
        <f t="shared" si="0"/>
        <v>0</v>
      </c>
      <c r="J44" s="6">
        <f t="shared" si="0"/>
        <v>0</v>
      </c>
      <c r="K44" s="6">
        <f t="shared" si="0"/>
        <v>0</v>
      </c>
      <c r="L44" s="6">
        <f t="shared" si="0"/>
        <v>0</v>
      </c>
      <c r="M44" s="6">
        <f t="shared" si="0"/>
        <v>8600</v>
      </c>
      <c r="N44" s="6">
        <f t="shared" si="0"/>
        <v>0</v>
      </c>
      <c r="O44" s="6">
        <f t="shared" si="0"/>
        <v>0</v>
      </c>
      <c r="P44" s="6">
        <f t="shared" si="0"/>
        <v>5</v>
      </c>
      <c r="Q44" s="6">
        <f t="shared" si="0"/>
        <v>5</v>
      </c>
      <c r="R44" s="6">
        <f t="shared" si="0"/>
        <v>0</v>
      </c>
      <c r="S44" s="6">
        <f t="shared" si="0"/>
        <v>0</v>
      </c>
      <c r="T44" s="6">
        <f t="shared" si="0"/>
        <v>0</v>
      </c>
      <c r="U44" s="6">
        <f t="shared" si="0"/>
        <v>0</v>
      </c>
      <c r="V44" s="6">
        <f t="shared" si="0"/>
        <v>5</v>
      </c>
      <c r="W44" s="6">
        <f t="shared" si="0"/>
        <v>0</v>
      </c>
      <c r="X44" s="6">
        <f t="shared" si="0"/>
        <v>0</v>
      </c>
      <c r="Y44" s="6">
        <f t="shared" si="0"/>
        <v>0</v>
      </c>
      <c r="Z44" s="6">
        <f t="shared" si="0"/>
        <v>0</v>
      </c>
      <c r="AA44" s="6">
        <f t="shared" si="0"/>
        <v>0</v>
      </c>
      <c r="AB44" s="6">
        <f t="shared" si="0"/>
        <v>0</v>
      </c>
      <c r="AC44" s="6">
        <f t="shared" si="0"/>
        <v>0</v>
      </c>
      <c r="AD44" s="6">
        <f t="shared" si="0"/>
        <v>0</v>
      </c>
      <c r="AE44" s="6">
        <f t="shared" si="0"/>
        <v>0</v>
      </c>
      <c r="AF44" s="6">
        <f t="shared" si="0"/>
        <v>0</v>
      </c>
      <c r="AG44" s="6">
        <f t="shared" si="0"/>
        <v>0</v>
      </c>
      <c r="AH44" s="6">
        <f t="shared" si="0"/>
        <v>0</v>
      </c>
      <c r="AI44" s="6">
        <f t="shared" si="0"/>
        <v>0</v>
      </c>
      <c r="AJ44" s="6">
        <f t="shared" si="0"/>
        <v>0</v>
      </c>
      <c r="AK44" s="6">
        <f t="shared" si="0"/>
        <v>0</v>
      </c>
      <c r="AL44" s="6">
        <f t="shared" si="0"/>
        <v>0</v>
      </c>
      <c r="AM44" s="6">
        <f t="shared" si="0"/>
        <v>0</v>
      </c>
      <c r="AN44" s="6">
        <f t="shared" si="0"/>
        <v>0</v>
      </c>
      <c r="AO44" s="6">
        <f t="shared" si="0"/>
        <v>0</v>
      </c>
      <c r="AP44" s="6">
        <f t="shared" si="0"/>
        <v>0</v>
      </c>
      <c r="AQ44" s="6">
        <f t="shared" si="0"/>
        <v>0</v>
      </c>
      <c r="AR44" s="6">
        <f t="shared" si="0"/>
        <v>0</v>
      </c>
      <c r="AS44" s="6">
        <f t="shared" si="0"/>
        <v>0</v>
      </c>
      <c r="AT44" s="6">
        <f t="shared" si="0"/>
        <v>0</v>
      </c>
      <c r="AU44" s="6"/>
      <c r="AV44" s="6"/>
      <c r="AW44" s="6"/>
      <c r="AX44" s="6"/>
      <c r="AY44" s="6"/>
      <c r="AZ44" s="12"/>
      <c r="BA44" s="49">
        <f>BA37+BA38+BA41</f>
        <v>55</v>
      </c>
      <c r="BB44" s="48"/>
      <c r="BC44" s="46"/>
    </row>
    <row r="45" spans="1:58" ht="24" customHeight="1" x14ac:dyDescent="0.35">
      <c r="A45" s="25" t="s">
        <v>51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7"/>
      <c r="BB45" s="48"/>
      <c r="BC45" s="46"/>
    </row>
    <row r="46" spans="1:58" ht="24" customHeight="1" x14ac:dyDescent="0.35">
      <c r="A46" s="4" t="s">
        <v>58</v>
      </c>
      <c r="B46" s="4" t="s">
        <v>59</v>
      </c>
      <c r="C46" s="4" t="s">
        <v>64</v>
      </c>
      <c r="D46" s="4" t="s">
        <v>60</v>
      </c>
      <c r="E46" s="4" t="s">
        <v>97</v>
      </c>
      <c r="F46" s="4" t="s">
        <v>61</v>
      </c>
      <c r="G46" s="61">
        <v>50</v>
      </c>
      <c r="H46" s="6" t="e">
        <f>#REF!+#REF!</f>
        <v>#REF!</v>
      </c>
      <c r="I46" s="23"/>
      <c r="J46" s="5" t="s">
        <v>56</v>
      </c>
      <c r="K46" s="23"/>
      <c r="L46" s="5" t="s">
        <v>57</v>
      </c>
      <c r="M46" s="5">
        <v>8000</v>
      </c>
      <c r="N46" s="23"/>
      <c r="O46" s="5">
        <v>4500</v>
      </c>
      <c r="P46" s="5">
        <v>25</v>
      </c>
      <c r="Q46" s="5">
        <v>16</v>
      </c>
      <c r="R46" s="23"/>
      <c r="S46" s="12"/>
      <c r="T46" s="12"/>
      <c r="U46" s="12"/>
      <c r="V46" s="5">
        <v>13</v>
      </c>
      <c r="W46" s="5" t="s">
        <v>46</v>
      </c>
      <c r="X46" s="12"/>
      <c r="Y46" s="12"/>
      <c r="Z46" s="12"/>
      <c r="AA46" s="12"/>
      <c r="AB46" s="5"/>
      <c r="AC46" s="23"/>
      <c r="AD46" s="5"/>
      <c r="AE46" s="23"/>
      <c r="AF46" s="5"/>
      <c r="AG46" s="5"/>
      <c r="AH46" s="23"/>
      <c r="AI46" s="5"/>
      <c r="AJ46" s="5"/>
      <c r="AK46" s="5"/>
      <c r="AL46" s="23"/>
      <c r="AM46" s="12"/>
      <c r="AN46" s="12"/>
      <c r="AO46" s="12"/>
      <c r="AP46" s="5"/>
      <c r="AQ46" s="5"/>
      <c r="AR46" s="12"/>
      <c r="AS46" s="12"/>
      <c r="AT46" s="12"/>
      <c r="AU46" s="12"/>
      <c r="AV46" s="12">
        <v>17</v>
      </c>
      <c r="AW46" s="21">
        <v>10</v>
      </c>
      <c r="AX46" s="12">
        <f>AV46+AW46</f>
        <v>27</v>
      </c>
      <c r="AY46" s="12" t="e">
        <f>H46-AX46</f>
        <v>#REF!</v>
      </c>
      <c r="AZ46" s="12"/>
      <c r="BA46" s="49">
        <v>10</v>
      </c>
      <c r="BB46" s="48"/>
      <c r="BC46" s="46"/>
    </row>
    <row r="47" spans="1:58" ht="24" customHeight="1" x14ac:dyDescent="0.35">
      <c r="A47" s="4">
        <v>20</v>
      </c>
      <c r="B47" s="4" t="s">
        <v>17</v>
      </c>
      <c r="C47" s="4" t="s">
        <v>65</v>
      </c>
      <c r="D47" s="4">
        <v>201</v>
      </c>
      <c r="E47" s="4" t="s">
        <v>98</v>
      </c>
      <c r="F47" s="4" t="s">
        <v>18</v>
      </c>
      <c r="G47" s="61">
        <v>150</v>
      </c>
      <c r="H47" s="6" t="e">
        <f>#REF!+#REF!</f>
        <v>#REF!</v>
      </c>
      <c r="I47" s="6"/>
      <c r="J47" s="6"/>
      <c r="K47" s="6"/>
      <c r="L47" s="6"/>
      <c r="M47" s="6"/>
      <c r="N47" s="6"/>
      <c r="O47" s="6"/>
      <c r="P47" s="9"/>
      <c r="Q47" s="6"/>
      <c r="R47" s="6"/>
      <c r="S47" s="13"/>
      <c r="T47" s="13"/>
      <c r="U47" s="13"/>
      <c r="V47" s="6"/>
      <c r="W47" s="6"/>
      <c r="X47" s="13"/>
      <c r="Y47" s="13"/>
      <c r="Z47" s="13"/>
      <c r="AA47" s="6"/>
      <c r="AB47" s="6" t="e">
        <f>#REF!+#REF!</f>
        <v>#REF!</v>
      </c>
      <c r="AC47" s="5"/>
      <c r="AD47" s="5"/>
      <c r="AE47" s="5"/>
      <c r="AF47" s="5"/>
      <c r="AG47" s="5"/>
      <c r="AH47" s="5"/>
      <c r="AI47" s="5"/>
      <c r="AJ47" s="7"/>
      <c r="AK47" s="5"/>
      <c r="AL47" s="5"/>
      <c r="AM47" s="12"/>
      <c r="AN47" s="12"/>
      <c r="AO47" s="12"/>
      <c r="AP47" s="6"/>
      <c r="AQ47" s="5"/>
      <c r="AR47" s="12"/>
      <c r="AS47" s="12"/>
      <c r="AT47" s="12"/>
      <c r="AU47" s="6"/>
      <c r="AV47" s="12">
        <v>32</v>
      </c>
      <c r="AW47" s="21">
        <v>19</v>
      </c>
      <c r="AX47" s="12">
        <f>AV47+AW47</f>
        <v>51</v>
      </c>
      <c r="AY47" s="12" t="e">
        <f>H47-AX47</f>
        <v>#REF!</v>
      </c>
      <c r="AZ47" s="12"/>
      <c r="BA47" s="49">
        <v>50</v>
      </c>
      <c r="BB47" s="48"/>
      <c r="BC47" s="46"/>
    </row>
    <row r="48" spans="1:58" ht="24" customHeight="1" x14ac:dyDescent="0.35">
      <c r="A48" s="4">
        <v>20</v>
      </c>
      <c r="B48" s="4" t="s">
        <v>17</v>
      </c>
      <c r="C48" s="4" t="s">
        <v>66</v>
      </c>
      <c r="D48" s="4">
        <v>202</v>
      </c>
      <c r="E48" s="4" t="s">
        <v>99</v>
      </c>
      <c r="F48" s="4" t="s">
        <v>21</v>
      </c>
      <c r="G48" s="6">
        <v>25</v>
      </c>
      <c r="H48" s="6">
        <v>0</v>
      </c>
      <c r="I48" s="6"/>
      <c r="J48" s="6" t="s">
        <v>56</v>
      </c>
      <c r="K48" s="6"/>
      <c r="L48" s="6"/>
      <c r="M48" s="6">
        <v>7600</v>
      </c>
      <c r="N48" s="6"/>
      <c r="O48" s="6"/>
      <c r="P48" s="6">
        <v>15</v>
      </c>
      <c r="Q48" s="6">
        <v>14</v>
      </c>
      <c r="R48" s="6"/>
      <c r="S48" s="13"/>
      <c r="T48" s="13"/>
      <c r="U48" s="13"/>
      <c r="V48" s="6">
        <v>13</v>
      </c>
      <c r="W48" s="6" t="s">
        <v>50</v>
      </c>
      <c r="X48" s="13"/>
      <c r="Y48" s="13"/>
      <c r="Z48" s="13"/>
      <c r="AA48" s="13"/>
      <c r="AB48" s="6">
        <v>0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13"/>
      <c r="AN48" s="13"/>
      <c r="AO48" s="13"/>
      <c r="AP48" s="6"/>
      <c r="AQ48" s="6"/>
      <c r="AR48" s="13"/>
      <c r="AS48" s="13"/>
      <c r="AT48" s="13"/>
      <c r="AU48" s="13"/>
      <c r="AV48" s="12">
        <v>14</v>
      </c>
      <c r="AW48" s="21">
        <v>5</v>
      </c>
      <c r="AX48" s="12">
        <f>AV48+AW48</f>
        <v>19</v>
      </c>
      <c r="AY48" s="12">
        <f>H48-AX48</f>
        <v>-19</v>
      </c>
      <c r="AZ48" s="12"/>
      <c r="BA48" s="49">
        <v>15</v>
      </c>
      <c r="BB48" s="48"/>
      <c r="BC48" s="46"/>
    </row>
    <row r="49" spans="1:55" ht="24" customHeight="1" x14ac:dyDescent="0.35">
      <c r="A49" s="4">
        <v>20</v>
      </c>
      <c r="B49" s="4" t="s">
        <v>17</v>
      </c>
      <c r="C49" s="4" t="s">
        <v>67</v>
      </c>
      <c r="D49" s="4">
        <v>205</v>
      </c>
      <c r="E49" s="4" t="s">
        <v>100</v>
      </c>
      <c r="F49" s="4" t="s">
        <v>19</v>
      </c>
      <c r="G49" s="61">
        <v>30</v>
      </c>
      <c r="H49" s="6" t="e">
        <f>#REF!+#REF!</f>
        <v>#REF!</v>
      </c>
      <c r="I49" s="5"/>
      <c r="J49" s="5" t="s">
        <v>56</v>
      </c>
      <c r="K49" s="5"/>
      <c r="L49" s="5" t="s">
        <v>57</v>
      </c>
      <c r="M49" s="5">
        <v>8400</v>
      </c>
      <c r="N49" s="5"/>
      <c r="O49" s="5">
        <v>4500</v>
      </c>
      <c r="P49" s="5">
        <v>10</v>
      </c>
      <c r="Q49" s="5">
        <v>10</v>
      </c>
      <c r="R49" s="5"/>
      <c r="S49" s="12"/>
      <c r="T49" s="12"/>
      <c r="U49" s="12"/>
      <c r="V49" s="5">
        <v>8</v>
      </c>
      <c r="W49" s="5" t="s">
        <v>46</v>
      </c>
      <c r="X49" s="12"/>
      <c r="Y49" s="12"/>
      <c r="Z49" s="12"/>
      <c r="AA49" s="12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12"/>
      <c r="AN49" s="12"/>
      <c r="AO49" s="12"/>
      <c r="AP49" s="5"/>
      <c r="AQ49" s="5"/>
      <c r="AR49" s="12"/>
      <c r="AS49" s="12"/>
      <c r="AT49" s="12"/>
      <c r="AU49" s="12"/>
      <c r="AV49" s="12">
        <v>10</v>
      </c>
      <c r="AW49" s="21">
        <v>4</v>
      </c>
      <c r="AX49" s="12">
        <f>AV49+AW49</f>
        <v>14</v>
      </c>
      <c r="AY49" s="12" t="e">
        <f>H49-AX49</f>
        <v>#REF!</v>
      </c>
      <c r="AZ49" s="12"/>
      <c r="BA49" s="49">
        <v>11</v>
      </c>
      <c r="BB49" s="48"/>
      <c r="BC49" s="46"/>
    </row>
    <row r="50" spans="1:55" ht="24" customHeight="1" x14ac:dyDescent="0.35">
      <c r="A50" s="4">
        <v>20</v>
      </c>
      <c r="B50" s="4" t="s">
        <v>17</v>
      </c>
      <c r="C50" s="4" t="s">
        <v>68</v>
      </c>
      <c r="D50" s="4">
        <v>206</v>
      </c>
      <c r="E50" s="4" t="s">
        <v>101</v>
      </c>
      <c r="F50" s="4" t="s">
        <v>20</v>
      </c>
      <c r="G50" s="62">
        <v>30</v>
      </c>
      <c r="H50" s="6" t="e">
        <f>#REF!+#REF!</f>
        <v>#REF!</v>
      </c>
      <c r="I50" s="6"/>
      <c r="J50" s="6" t="s">
        <v>56</v>
      </c>
      <c r="K50" s="6"/>
      <c r="L50" s="6"/>
      <c r="M50" s="6">
        <v>7600</v>
      </c>
      <c r="N50" s="6"/>
      <c r="O50" s="6"/>
      <c r="P50" s="6">
        <v>15</v>
      </c>
      <c r="Q50" s="6">
        <v>14</v>
      </c>
      <c r="R50" s="6"/>
      <c r="S50" s="13"/>
      <c r="T50" s="13"/>
      <c r="U50" s="13"/>
      <c r="V50" s="6">
        <v>13</v>
      </c>
      <c r="W50" s="6" t="s">
        <v>50</v>
      </c>
      <c r="X50" s="13"/>
      <c r="Y50" s="13"/>
      <c r="Z50" s="13"/>
      <c r="AA50" s="13"/>
      <c r="AB50" s="6" t="e">
        <f>#REF!</f>
        <v>#REF!</v>
      </c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13"/>
      <c r="AN50" s="13"/>
      <c r="AO50" s="13"/>
      <c r="AP50" s="6"/>
      <c r="AQ50" s="6"/>
      <c r="AR50" s="13"/>
      <c r="AS50" s="13"/>
      <c r="AT50" s="13"/>
      <c r="AU50" s="13"/>
      <c r="AV50" s="12">
        <v>5</v>
      </c>
      <c r="AW50" s="21">
        <v>6</v>
      </c>
      <c r="AX50" s="12">
        <f>AV50+AW50</f>
        <v>11</v>
      </c>
      <c r="AY50" s="12" t="e">
        <f>H50-AX50</f>
        <v>#REF!</v>
      </c>
      <c r="AZ50" s="12"/>
      <c r="BA50" s="49">
        <v>7</v>
      </c>
      <c r="BB50" s="48"/>
      <c r="BC50" s="46"/>
    </row>
    <row r="51" spans="1:55" ht="24" customHeight="1" x14ac:dyDescent="0.35">
      <c r="A51" s="4"/>
      <c r="B51" s="4"/>
      <c r="C51" s="24" t="s">
        <v>55</v>
      </c>
      <c r="D51" s="24"/>
      <c r="E51" s="24"/>
      <c r="F51" s="4"/>
      <c r="G51" s="6">
        <f t="shared" ref="G51:AT51" si="1">G46+G47+G48+G49+G50</f>
        <v>285</v>
      </c>
      <c r="H51" s="6" t="e">
        <f t="shared" si="1"/>
        <v>#REF!</v>
      </c>
      <c r="I51" s="6">
        <f t="shared" si="1"/>
        <v>0</v>
      </c>
      <c r="J51" s="6" t="e">
        <f t="shared" si="1"/>
        <v>#VALUE!</v>
      </c>
      <c r="K51" s="6">
        <f t="shared" si="1"/>
        <v>0</v>
      </c>
      <c r="L51" s="6" t="e">
        <f t="shared" si="1"/>
        <v>#VALUE!</v>
      </c>
      <c r="M51" s="6">
        <f t="shared" si="1"/>
        <v>31600</v>
      </c>
      <c r="N51" s="6">
        <f t="shared" si="1"/>
        <v>0</v>
      </c>
      <c r="O51" s="6">
        <f t="shared" si="1"/>
        <v>9000</v>
      </c>
      <c r="P51" s="6">
        <f t="shared" si="1"/>
        <v>65</v>
      </c>
      <c r="Q51" s="6">
        <f t="shared" si="1"/>
        <v>54</v>
      </c>
      <c r="R51" s="6">
        <f t="shared" si="1"/>
        <v>0</v>
      </c>
      <c r="S51" s="6">
        <f t="shared" si="1"/>
        <v>0</v>
      </c>
      <c r="T51" s="6">
        <f t="shared" si="1"/>
        <v>0</v>
      </c>
      <c r="U51" s="6">
        <f t="shared" si="1"/>
        <v>0</v>
      </c>
      <c r="V51" s="6">
        <f t="shared" si="1"/>
        <v>47</v>
      </c>
      <c r="W51" s="6" t="e">
        <f t="shared" si="1"/>
        <v>#VALUE!</v>
      </c>
      <c r="X51" s="6">
        <f t="shared" si="1"/>
        <v>0</v>
      </c>
      <c r="Y51" s="6">
        <f t="shared" si="1"/>
        <v>0</v>
      </c>
      <c r="Z51" s="6">
        <f t="shared" si="1"/>
        <v>0</v>
      </c>
      <c r="AA51" s="6">
        <f t="shared" si="1"/>
        <v>0</v>
      </c>
      <c r="AB51" s="6" t="e">
        <f t="shared" si="1"/>
        <v>#REF!</v>
      </c>
      <c r="AC51" s="6">
        <f t="shared" si="1"/>
        <v>0</v>
      </c>
      <c r="AD51" s="6">
        <f t="shared" si="1"/>
        <v>0</v>
      </c>
      <c r="AE51" s="6">
        <f t="shared" si="1"/>
        <v>0</v>
      </c>
      <c r="AF51" s="6">
        <f t="shared" si="1"/>
        <v>0</v>
      </c>
      <c r="AG51" s="6">
        <f t="shared" si="1"/>
        <v>0</v>
      </c>
      <c r="AH51" s="6">
        <f t="shared" si="1"/>
        <v>0</v>
      </c>
      <c r="AI51" s="6">
        <f t="shared" si="1"/>
        <v>0</v>
      </c>
      <c r="AJ51" s="6">
        <f t="shared" si="1"/>
        <v>0</v>
      </c>
      <c r="AK51" s="6">
        <f t="shared" si="1"/>
        <v>0</v>
      </c>
      <c r="AL51" s="6">
        <f t="shared" si="1"/>
        <v>0</v>
      </c>
      <c r="AM51" s="6">
        <f t="shared" si="1"/>
        <v>0</v>
      </c>
      <c r="AN51" s="6">
        <f t="shared" si="1"/>
        <v>0</v>
      </c>
      <c r="AO51" s="6">
        <f t="shared" si="1"/>
        <v>0</v>
      </c>
      <c r="AP51" s="6">
        <f t="shared" si="1"/>
        <v>0</v>
      </c>
      <c r="AQ51" s="6">
        <f t="shared" si="1"/>
        <v>0</v>
      </c>
      <c r="AR51" s="6">
        <f t="shared" si="1"/>
        <v>0</v>
      </c>
      <c r="AS51" s="6">
        <f t="shared" si="1"/>
        <v>0</v>
      </c>
      <c r="AT51" s="6">
        <f t="shared" si="1"/>
        <v>0</v>
      </c>
      <c r="AU51" s="6"/>
      <c r="AV51" s="6"/>
      <c r="AW51" s="6"/>
      <c r="AX51" s="6"/>
      <c r="AY51" s="6"/>
      <c r="AZ51" s="6"/>
      <c r="BA51" s="63">
        <f>SUM(BA46:BA50)</f>
        <v>93</v>
      </c>
      <c r="BB51" s="48"/>
      <c r="BC51" s="46"/>
    </row>
    <row r="52" spans="1:55" ht="24" customHeight="1" x14ac:dyDescent="0.35">
      <c r="A52" s="25" t="s">
        <v>52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7"/>
      <c r="BB52" s="48"/>
      <c r="BC52" s="46"/>
    </row>
    <row r="53" spans="1:55" ht="24" customHeight="1" x14ac:dyDescent="0.35">
      <c r="A53" s="4" t="s">
        <v>14</v>
      </c>
      <c r="B53" s="4" t="s">
        <v>17</v>
      </c>
      <c r="C53" s="4" t="s">
        <v>64</v>
      </c>
      <c r="D53" s="4" t="s">
        <v>16</v>
      </c>
      <c r="E53" s="55" t="s">
        <v>43</v>
      </c>
      <c r="F53" s="4" t="s">
        <v>15</v>
      </c>
      <c r="G53" s="6">
        <v>90</v>
      </c>
      <c r="H53" s="6">
        <f>H54+H55</f>
        <v>0</v>
      </c>
      <c r="I53" s="6"/>
      <c r="J53" s="6" t="s">
        <v>56</v>
      </c>
      <c r="K53" s="6"/>
      <c r="L53" s="6"/>
      <c r="M53" s="6">
        <v>7600</v>
      </c>
      <c r="N53" s="6"/>
      <c r="O53" s="6"/>
      <c r="P53" s="6">
        <v>15</v>
      </c>
      <c r="Q53" s="6">
        <v>14</v>
      </c>
      <c r="R53" s="6"/>
      <c r="S53" s="13"/>
      <c r="T53" s="13"/>
      <c r="U53" s="13"/>
      <c r="V53" s="6">
        <v>13</v>
      </c>
      <c r="W53" s="6" t="s">
        <v>50</v>
      </c>
      <c r="X53" s="13"/>
      <c r="Y53" s="13"/>
      <c r="Z53" s="13"/>
      <c r="AA53" s="13"/>
      <c r="AB53" s="6">
        <f>AB55+AB54</f>
        <v>0</v>
      </c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13"/>
      <c r="AN53" s="13"/>
      <c r="AO53" s="13"/>
      <c r="AP53" s="6"/>
      <c r="AQ53" s="6"/>
      <c r="AR53" s="13"/>
      <c r="AS53" s="13"/>
      <c r="AT53" s="13"/>
      <c r="AU53" s="13"/>
      <c r="AV53" s="12">
        <v>45</v>
      </c>
      <c r="AW53" s="21">
        <v>5</v>
      </c>
      <c r="AX53" s="12">
        <f>AV53+AW53</f>
        <v>50</v>
      </c>
      <c r="AY53" s="12">
        <f>H53-AX53</f>
        <v>-50</v>
      </c>
      <c r="AZ53" s="12"/>
      <c r="BA53" s="49">
        <v>33</v>
      </c>
      <c r="BB53" s="48"/>
      <c r="BC53" s="46"/>
    </row>
    <row r="54" spans="1:55" ht="24" customHeight="1" x14ac:dyDescent="0.35">
      <c r="A54" s="4"/>
      <c r="B54" s="4"/>
      <c r="C54" s="4"/>
      <c r="D54" s="4"/>
      <c r="E54" s="8" t="s">
        <v>74</v>
      </c>
      <c r="F54" s="8"/>
      <c r="G54" s="7">
        <v>55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50"/>
      <c r="T54" s="50"/>
      <c r="U54" s="50"/>
      <c r="V54" s="7"/>
      <c r="W54" s="7"/>
      <c r="X54" s="50"/>
      <c r="Y54" s="50"/>
      <c r="Z54" s="50"/>
      <c r="AA54" s="7"/>
      <c r="AB54" s="7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12"/>
      <c r="AN54" s="12"/>
      <c r="AO54" s="12"/>
      <c r="AP54" s="6"/>
      <c r="AQ54" s="5"/>
      <c r="AR54" s="12"/>
      <c r="AS54" s="12"/>
      <c r="AT54" s="12"/>
      <c r="AU54" s="12"/>
      <c r="AV54" s="12"/>
      <c r="AW54" s="21"/>
      <c r="AX54" s="12"/>
      <c r="AY54" s="12"/>
      <c r="AZ54" s="12"/>
      <c r="BA54" s="60">
        <v>30</v>
      </c>
      <c r="BB54" s="48"/>
      <c r="BC54" s="46"/>
    </row>
    <row r="55" spans="1:55" ht="24" customHeight="1" x14ac:dyDescent="0.35">
      <c r="A55" s="4"/>
      <c r="B55" s="4"/>
      <c r="C55" s="4"/>
      <c r="D55" s="4"/>
      <c r="E55" s="8" t="s">
        <v>73</v>
      </c>
      <c r="F55" s="8"/>
      <c r="G55" s="7">
        <v>30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50"/>
      <c r="T55" s="50"/>
      <c r="U55" s="50"/>
      <c r="V55" s="7"/>
      <c r="W55" s="7"/>
      <c r="X55" s="50"/>
      <c r="Y55" s="50"/>
      <c r="Z55" s="50"/>
      <c r="AA55" s="7"/>
      <c r="AB55" s="7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12"/>
      <c r="AN55" s="12"/>
      <c r="AO55" s="12"/>
      <c r="AP55" s="6"/>
      <c r="AQ55" s="5"/>
      <c r="AR55" s="12"/>
      <c r="AS55" s="12"/>
      <c r="AT55" s="12"/>
      <c r="AU55" s="12"/>
      <c r="AV55" s="12"/>
      <c r="AW55" s="21"/>
      <c r="AX55" s="12"/>
      <c r="AY55" s="12"/>
      <c r="AZ55" s="12"/>
      <c r="BA55" s="60">
        <v>3</v>
      </c>
      <c r="BB55" s="48"/>
      <c r="BC55" s="46"/>
    </row>
    <row r="56" spans="1:55" ht="24" customHeight="1" x14ac:dyDescent="0.35">
      <c r="A56" s="4" t="s">
        <v>14</v>
      </c>
      <c r="B56" s="4" t="s">
        <v>17</v>
      </c>
      <c r="C56" s="4"/>
      <c r="D56" s="15"/>
      <c r="E56" s="4" t="s">
        <v>92</v>
      </c>
      <c r="F56" s="4" t="s">
        <v>42</v>
      </c>
      <c r="G56" s="6">
        <v>150</v>
      </c>
      <c r="H56" s="17">
        <f>H57+H58</f>
        <v>0</v>
      </c>
      <c r="I56" s="17"/>
      <c r="J56" s="6" t="s">
        <v>56</v>
      </c>
      <c r="K56" s="6"/>
      <c r="L56" s="6" t="s">
        <v>57</v>
      </c>
      <c r="M56" s="6">
        <v>8600</v>
      </c>
      <c r="N56" s="23"/>
      <c r="O56" s="6">
        <v>4500</v>
      </c>
      <c r="P56" s="6">
        <v>23</v>
      </c>
      <c r="Q56" s="17">
        <v>23</v>
      </c>
      <c r="R56" s="17"/>
      <c r="S56" s="13"/>
      <c r="T56" s="13"/>
      <c r="U56" s="13"/>
      <c r="V56" s="17">
        <v>18</v>
      </c>
      <c r="W56" s="6"/>
      <c r="X56" s="13"/>
      <c r="Y56" s="13"/>
      <c r="Z56" s="13"/>
      <c r="AA56" s="13"/>
      <c r="AB56" s="17">
        <f>AB57+AB58</f>
        <v>0</v>
      </c>
      <c r="AC56" s="16"/>
      <c r="AD56" s="5"/>
      <c r="AE56" s="5"/>
      <c r="AF56" s="5"/>
      <c r="AG56" s="5"/>
      <c r="AH56" s="14"/>
      <c r="AI56" s="5"/>
      <c r="AJ56" s="5"/>
      <c r="AK56" s="16"/>
      <c r="AL56" s="16"/>
      <c r="AM56" s="12"/>
      <c r="AN56" s="12"/>
      <c r="AO56" s="12"/>
      <c r="AP56" s="16"/>
      <c r="AQ56" s="5"/>
      <c r="AR56" s="12"/>
      <c r="AS56" s="12"/>
      <c r="AT56" s="12"/>
      <c r="AU56" s="12"/>
      <c r="AV56" s="12"/>
      <c r="AW56" s="21"/>
      <c r="AX56" s="12"/>
      <c r="AY56" s="12"/>
      <c r="AZ56" s="12"/>
      <c r="BA56" s="49">
        <v>24</v>
      </c>
      <c r="BB56" s="48"/>
      <c r="BC56" s="46"/>
    </row>
    <row r="57" spans="1:55" ht="24" customHeight="1" x14ac:dyDescent="0.35">
      <c r="A57" s="4"/>
      <c r="B57" s="4"/>
      <c r="C57" s="4"/>
      <c r="D57" s="4"/>
      <c r="E57" s="8" t="s">
        <v>74</v>
      </c>
      <c r="F57" s="8"/>
      <c r="G57" s="5">
        <v>90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12"/>
      <c r="T57" s="12"/>
      <c r="U57" s="12"/>
      <c r="V57" s="5"/>
      <c r="W57" s="5"/>
      <c r="X57" s="12"/>
      <c r="Y57" s="12"/>
      <c r="Z57" s="12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12"/>
      <c r="AN57" s="12"/>
      <c r="AO57" s="12"/>
      <c r="AP57" s="6"/>
      <c r="AQ57" s="5"/>
      <c r="AR57" s="12"/>
      <c r="AS57" s="12"/>
      <c r="AT57" s="12"/>
      <c r="AU57" s="12"/>
      <c r="AV57" s="12"/>
      <c r="AW57" s="21"/>
      <c r="AX57" s="12"/>
      <c r="AY57" s="12"/>
      <c r="AZ57" s="12"/>
      <c r="BA57" s="60">
        <v>22</v>
      </c>
      <c r="BB57" s="48"/>
      <c r="BC57" s="46"/>
    </row>
    <row r="58" spans="1:55" ht="24" customHeight="1" x14ac:dyDescent="0.35">
      <c r="A58" s="4"/>
      <c r="B58" s="4"/>
      <c r="C58" s="4"/>
      <c r="D58" s="4"/>
      <c r="E58" s="8" t="s">
        <v>73</v>
      </c>
      <c r="F58" s="8"/>
      <c r="G58" s="5">
        <v>60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2"/>
      <c r="T58" s="12"/>
      <c r="U58" s="12"/>
      <c r="V58" s="5"/>
      <c r="W58" s="5"/>
      <c r="X58" s="12"/>
      <c r="Y58" s="12"/>
      <c r="Z58" s="12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12"/>
      <c r="AN58" s="12"/>
      <c r="AO58" s="12"/>
      <c r="AP58" s="6"/>
      <c r="AQ58" s="5"/>
      <c r="AR58" s="12"/>
      <c r="AS58" s="12"/>
      <c r="AT58" s="12"/>
      <c r="AU58" s="12"/>
      <c r="AV58" s="12"/>
      <c r="AW58" s="21"/>
      <c r="AX58" s="12"/>
      <c r="AY58" s="12"/>
      <c r="AZ58" s="12"/>
      <c r="BA58" s="60">
        <v>2</v>
      </c>
      <c r="BB58" s="7"/>
      <c r="BC58" s="46"/>
    </row>
    <row r="59" spans="1:55" ht="24" customHeight="1" x14ac:dyDescent="0.35">
      <c r="A59" s="4" t="s">
        <v>14</v>
      </c>
      <c r="B59" s="4" t="s">
        <v>17</v>
      </c>
      <c r="C59" s="4"/>
      <c r="D59" s="15"/>
      <c r="E59" s="4" t="s">
        <v>93</v>
      </c>
      <c r="F59" s="4" t="s">
        <v>42</v>
      </c>
      <c r="G59" s="6">
        <v>150</v>
      </c>
      <c r="H59" s="17" t="e">
        <f>H61+#REF!</f>
        <v>#REF!</v>
      </c>
      <c r="I59" s="17"/>
      <c r="J59" s="6" t="s">
        <v>56</v>
      </c>
      <c r="K59" s="6"/>
      <c r="L59" s="6" t="s">
        <v>57</v>
      </c>
      <c r="M59" s="6">
        <v>8600</v>
      </c>
      <c r="N59" s="23"/>
      <c r="O59" s="6">
        <v>4500</v>
      </c>
      <c r="P59" s="6">
        <v>23</v>
      </c>
      <c r="Q59" s="17">
        <v>23</v>
      </c>
      <c r="R59" s="17"/>
      <c r="S59" s="13"/>
      <c r="T59" s="13"/>
      <c r="U59" s="13"/>
      <c r="V59" s="17">
        <v>18</v>
      </c>
      <c r="W59" s="6"/>
      <c r="X59" s="13"/>
      <c r="Y59" s="13"/>
      <c r="Z59" s="13"/>
      <c r="AA59" s="13"/>
      <c r="AB59" s="17" t="e">
        <f>AB61+#REF!</f>
        <v>#REF!</v>
      </c>
      <c r="AC59" s="16"/>
      <c r="AD59" s="5"/>
      <c r="AE59" s="5"/>
      <c r="AF59" s="5"/>
      <c r="AG59" s="5"/>
      <c r="AH59" s="14"/>
      <c r="AI59" s="5"/>
      <c r="AJ59" s="5"/>
      <c r="AK59" s="16"/>
      <c r="AL59" s="16"/>
      <c r="AM59" s="12"/>
      <c r="AN59" s="12"/>
      <c r="AO59" s="12"/>
      <c r="AP59" s="16"/>
      <c r="AQ59" s="5"/>
      <c r="AR59" s="12"/>
      <c r="AS59" s="12"/>
      <c r="AT59" s="12"/>
      <c r="AU59" s="12"/>
      <c r="AV59" s="12"/>
      <c r="AW59" s="21"/>
      <c r="AX59" s="12"/>
      <c r="AY59" s="12"/>
      <c r="AZ59" s="12"/>
      <c r="BA59" s="49">
        <v>9</v>
      </c>
      <c r="BB59" s="48"/>
      <c r="BC59" s="46"/>
    </row>
    <row r="60" spans="1:55" ht="24" customHeight="1" x14ac:dyDescent="0.35">
      <c r="A60" s="4"/>
      <c r="B60" s="4"/>
      <c r="C60" s="4"/>
      <c r="D60" s="15"/>
      <c r="E60" s="8" t="s">
        <v>74</v>
      </c>
      <c r="F60" s="4"/>
      <c r="G60" s="6"/>
      <c r="H60" s="17"/>
      <c r="I60" s="17"/>
      <c r="J60" s="6"/>
      <c r="K60" s="6"/>
      <c r="L60" s="6"/>
      <c r="M60" s="6"/>
      <c r="N60" s="23"/>
      <c r="O60" s="6"/>
      <c r="P60" s="6"/>
      <c r="Q60" s="17"/>
      <c r="R60" s="17"/>
      <c r="S60" s="13"/>
      <c r="T60" s="13"/>
      <c r="U60" s="13"/>
      <c r="V60" s="17"/>
      <c r="W60" s="6"/>
      <c r="X60" s="13"/>
      <c r="Y60" s="13"/>
      <c r="Z60" s="13"/>
      <c r="AA60" s="13"/>
      <c r="AB60" s="17"/>
      <c r="AC60" s="16"/>
      <c r="AD60" s="5"/>
      <c r="AE60" s="5"/>
      <c r="AF60" s="5"/>
      <c r="AG60" s="5"/>
      <c r="AH60" s="14"/>
      <c r="AI60" s="5"/>
      <c r="AJ60" s="5"/>
      <c r="AK60" s="16"/>
      <c r="AL60" s="16"/>
      <c r="AM60" s="12"/>
      <c r="AN60" s="12"/>
      <c r="AO60" s="12"/>
      <c r="AP60" s="16"/>
      <c r="AQ60" s="5"/>
      <c r="AR60" s="12"/>
      <c r="AS60" s="12"/>
      <c r="AT60" s="12"/>
      <c r="AU60" s="12"/>
      <c r="AV60" s="12"/>
      <c r="AW60" s="21"/>
      <c r="AX60" s="12"/>
      <c r="AY60" s="12"/>
      <c r="AZ60" s="12"/>
      <c r="BA60" s="64">
        <v>8</v>
      </c>
      <c r="BB60" s="48"/>
      <c r="BC60" s="46"/>
    </row>
    <row r="61" spans="1:55" ht="24" customHeight="1" x14ac:dyDescent="0.35">
      <c r="A61" s="4"/>
      <c r="B61" s="4"/>
      <c r="C61" s="4"/>
      <c r="D61" s="4"/>
      <c r="E61" s="8" t="s">
        <v>73</v>
      </c>
      <c r="F61" s="8"/>
      <c r="G61" s="5">
        <v>90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12"/>
      <c r="T61" s="12"/>
      <c r="U61" s="12"/>
      <c r="V61" s="5"/>
      <c r="W61" s="5"/>
      <c r="X61" s="12"/>
      <c r="Y61" s="12"/>
      <c r="Z61" s="12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12"/>
      <c r="AN61" s="12"/>
      <c r="AO61" s="12"/>
      <c r="AP61" s="6"/>
      <c r="AQ61" s="5"/>
      <c r="AR61" s="12"/>
      <c r="AS61" s="12"/>
      <c r="AT61" s="12"/>
      <c r="AU61" s="12"/>
      <c r="AV61" s="12"/>
      <c r="AW61" s="21"/>
      <c r="AX61" s="12"/>
      <c r="AY61" s="12"/>
      <c r="AZ61" s="12"/>
      <c r="BA61" s="60">
        <v>1</v>
      </c>
      <c r="BB61" s="48"/>
      <c r="BC61" s="46"/>
    </row>
    <row r="62" spans="1:55" ht="24" customHeight="1" x14ac:dyDescent="0.35">
      <c r="A62" s="4"/>
      <c r="B62" s="4"/>
      <c r="C62" s="24" t="s">
        <v>55</v>
      </c>
      <c r="D62" s="24"/>
      <c r="E62" s="24"/>
      <c r="F62" s="4"/>
      <c r="G62" s="59" t="e">
        <f>#REF!+#REF!</f>
        <v>#REF!</v>
      </c>
      <c r="H62" s="59" t="e">
        <f>#REF!+#REF!</f>
        <v>#REF!</v>
      </c>
      <c r="I62" s="59" t="e">
        <f>#REF!</f>
        <v>#REF!</v>
      </c>
      <c r="J62" s="59" t="e">
        <f>#REF!</f>
        <v>#REF!</v>
      </c>
      <c r="K62" s="59" t="e">
        <f>#REF!</f>
        <v>#REF!</v>
      </c>
      <c r="L62" s="59" t="e">
        <f>#REF!</f>
        <v>#REF!</v>
      </c>
      <c r="M62" s="59" t="e">
        <f>#REF!</f>
        <v>#REF!</v>
      </c>
      <c r="N62" s="59" t="e">
        <f>#REF!</f>
        <v>#REF!</v>
      </c>
      <c r="O62" s="59" t="e">
        <f>#REF!</f>
        <v>#REF!</v>
      </c>
      <c r="P62" s="59" t="e">
        <f>#REF!</f>
        <v>#REF!</v>
      </c>
      <c r="Q62" s="59" t="e">
        <f>#REF!</f>
        <v>#REF!</v>
      </c>
      <c r="R62" s="59" t="e">
        <f>#REF!</f>
        <v>#REF!</v>
      </c>
      <c r="S62" s="59" t="e">
        <f>#REF!</f>
        <v>#REF!</v>
      </c>
      <c r="T62" s="59" t="e">
        <f>#REF!</f>
        <v>#REF!</v>
      </c>
      <c r="U62" s="59" t="e">
        <f>#REF!</f>
        <v>#REF!</v>
      </c>
      <c r="V62" s="59" t="e">
        <f>#REF!</f>
        <v>#REF!</v>
      </c>
      <c r="W62" s="59" t="e">
        <f>#REF!</f>
        <v>#REF!</v>
      </c>
      <c r="X62" s="59" t="e">
        <f>#REF!</f>
        <v>#REF!</v>
      </c>
      <c r="Y62" s="59" t="e">
        <f>#REF!</f>
        <v>#REF!</v>
      </c>
      <c r="Z62" s="59" t="e">
        <f>#REF!</f>
        <v>#REF!</v>
      </c>
      <c r="AA62" s="59"/>
      <c r="AB62" s="59" t="e">
        <f>#REF!</f>
        <v>#REF!</v>
      </c>
      <c r="AC62" s="59" t="e">
        <f>#REF!</f>
        <v>#REF!</v>
      </c>
      <c r="AD62" s="59" t="e">
        <f>#REF!</f>
        <v>#REF!</v>
      </c>
      <c r="AE62" s="59" t="e">
        <f>#REF!</f>
        <v>#REF!</v>
      </c>
      <c r="AF62" s="59" t="e">
        <f>#REF!</f>
        <v>#REF!</v>
      </c>
      <c r="AG62" s="59" t="e">
        <f>#REF!</f>
        <v>#REF!</v>
      </c>
      <c r="AH62" s="59" t="e">
        <f>#REF!</f>
        <v>#REF!</v>
      </c>
      <c r="AI62" s="59" t="e">
        <f>#REF!</f>
        <v>#REF!</v>
      </c>
      <c r="AJ62" s="59" t="e">
        <f>#REF!</f>
        <v>#REF!</v>
      </c>
      <c r="AK62" s="59" t="e">
        <f>#REF!</f>
        <v>#REF!</v>
      </c>
      <c r="AL62" s="59" t="e">
        <f>#REF!</f>
        <v>#REF!</v>
      </c>
      <c r="AM62" s="59" t="e">
        <f>#REF!</f>
        <v>#REF!</v>
      </c>
      <c r="AN62" s="59" t="e">
        <f>#REF!</f>
        <v>#REF!</v>
      </c>
      <c r="AO62" s="59" t="e">
        <f>#REF!</f>
        <v>#REF!</v>
      </c>
      <c r="AP62" s="59" t="e">
        <f>#REF!</f>
        <v>#REF!</v>
      </c>
      <c r="AQ62" s="59" t="e">
        <f>#REF!</f>
        <v>#REF!</v>
      </c>
      <c r="AR62" s="59" t="e">
        <f>#REF!</f>
        <v>#REF!</v>
      </c>
      <c r="AS62" s="59" t="e">
        <f>#REF!</f>
        <v>#REF!</v>
      </c>
      <c r="AT62" s="59" t="e">
        <f>#REF!</f>
        <v>#REF!</v>
      </c>
      <c r="AU62" s="59"/>
      <c r="AV62" s="59" t="e">
        <f>#REF!</f>
        <v>#REF!</v>
      </c>
      <c r="AW62" s="59" t="e">
        <f>#REF!</f>
        <v>#REF!</v>
      </c>
      <c r="AX62" s="59" t="e">
        <f>#REF!</f>
        <v>#REF!</v>
      </c>
      <c r="AY62" s="59" t="e">
        <f>#REF!</f>
        <v>#REF!</v>
      </c>
      <c r="AZ62" s="12"/>
      <c r="BA62" s="49">
        <f>BA53</f>
        <v>33</v>
      </c>
      <c r="BB62" s="48"/>
      <c r="BC62" s="46"/>
    </row>
    <row r="63" spans="1:55" ht="24" customHeight="1" x14ac:dyDescent="0.35">
      <c r="A63" s="25" t="s">
        <v>54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7"/>
      <c r="BB63" s="48"/>
      <c r="BC63" s="46"/>
    </row>
    <row r="64" spans="1:55" ht="24" customHeight="1" x14ac:dyDescent="0.35">
      <c r="A64" s="15" t="s">
        <v>53</v>
      </c>
      <c r="B64" s="4" t="s">
        <v>38</v>
      </c>
      <c r="C64" s="4" t="s">
        <v>64</v>
      </c>
      <c r="D64" s="15" t="s">
        <v>44</v>
      </c>
      <c r="E64" s="4" t="s">
        <v>39</v>
      </c>
      <c r="F64" s="4" t="s">
        <v>41</v>
      </c>
      <c r="G64" s="6">
        <v>70</v>
      </c>
      <c r="H64" s="6">
        <f>H65+H66</f>
        <v>0</v>
      </c>
      <c r="I64" s="6"/>
      <c r="J64" s="6" t="s">
        <v>56</v>
      </c>
      <c r="K64" s="6"/>
      <c r="L64" s="6"/>
      <c r="M64" s="6">
        <v>7600</v>
      </c>
      <c r="N64" s="6"/>
      <c r="O64" s="6"/>
      <c r="P64" s="6">
        <v>15</v>
      </c>
      <c r="Q64" s="6">
        <v>14</v>
      </c>
      <c r="R64" s="6"/>
      <c r="S64" s="13"/>
      <c r="T64" s="13"/>
      <c r="U64" s="13"/>
      <c r="V64" s="6">
        <v>13</v>
      </c>
      <c r="W64" s="6" t="s">
        <v>50</v>
      </c>
      <c r="X64" s="13"/>
      <c r="Y64" s="13"/>
      <c r="Z64" s="13"/>
      <c r="AA64" s="13"/>
      <c r="AB64" s="6">
        <f>AB66+AB65</f>
        <v>0</v>
      </c>
      <c r="AC64" s="16"/>
      <c r="AD64" s="5"/>
      <c r="AE64" s="5"/>
      <c r="AF64" s="5"/>
      <c r="AG64" s="5"/>
      <c r="AH64" s="14"/>
      <c r="AI64" s="5"/>
      <c r="AJ64" s="5"/>
      <c r="AK64" s="16"/>
      <c r="AL64" s="16"/>
      <c r="AM64" s="12"/>
      <c r="AN64" s="12"/>
      <c r="AO64" s="12"/>
      <c r="AP64" s="16"/>
      <c r="AQ64" s="5"/>
      <c r="AR64" s="12"/>
      <c r="AS64" s="12"/>
      <c r="AT64" s="12"/>
      <c r="AU64" s="12"/>
      <c r="AV64" s="12"/>
      <c r="AW64" s="21"/>
      <c r="AX64" s="12"/>
      <c r="AY64" s="12"/>
      <c r="AZ64" s="12"/>
      <c r="BA64" s="49">
        <v>20</v>
      </c>
      <c r="BB64" s="48"/>
      <c r="BC64" s="46"/>
    </row>
    <row r="65" spans="1:56" ht="24" customHeight="1" x14ac:dyDescent="0.35">
      <c r="A65" s="4"/>
      <c r="B65" s="4"/>
      <c r="C65" s="4"/>
      <c r="D65" s="4"/>
      <c r="E65" s="8" t="s">
        <v>74</v>
      </c>
      <c r="F65" s="8"/>
      <c r="G65" s="7">
        <v>35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50"/>
      <c r="T65" s="50"/>
      <c r="U65" s="50"/>
      <c r="V65" s="7"/>
      <c r="W65" s="7"/>
      <c r="X65" s="50"/>
      <c r="Y65" s="50"/>
      <c r="Z65" s="50"/>
      <c r="AA65" s="7"/>
      <c r="AB65" s="7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12"/>
      <c r="AN65" s="12"/>
      <c r="AO65" s="12"/>
      <c r="AP65" s="6"/>
      <c r="AQ65" s="5"/>
      <c r="AR65" s="12"/>
      <c r="AS65" s="12"/>
      <c r="AT65" s="12"/>
      <c r="AU65" s="12"/>
      <c r="AV65" s="12"/>
      <c r="AW65" s="21"/>
      <c r="AX65" s="12"/>
      <c r="AY65" s="12"/>
      <c r="AZ65" s="12"/>
      <c r="BA65" s="60">
        <v>15</v>
      </c>
      <c r="BB65" s="48"/>
      <c r="BC65" s="46"/>
      <c r="BD65" s="37">
        <v>1</v>
      </c>
    </row>
    <row r="66" spans="1:56" ht="24" customHeight="1" x14ac:dyDescent="0.35">
      <c r="A66" s="4"/>
      <c r="B66" s="4"/>
      <c r="C66" s="4"/>
      <c r="D66" s="4"/>
      <c r="E66" s="8" t="s">
        <v>73</v>
      </c>
      <c r="F66" s="8"/>
      <c r="G66" s="7">
        <v>35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50"/>
      <c r="T66" s="50"/>
      <c r="U66" s="50"/>
      <c r="V66" s="7"/>
      <c r="W66" s="7"/>
      <c r="X66" s="50"/>
      <c r="Y66" s="50"/>
      <c r="Z66" s="50"/>
      <c r="AA66" s="7"/>
      <c r="AB66" s="7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12"/>
      <c r="AN66" s="12"/>
      <c r="AO66" s="12"/>
      <c r="AP66" s="6"/>
      <c r="AQ66" s="5"/>
      <c r="AR66" s="12"/>
      <c r="AS66" s="12"/>
      <c r="AT66" s="12"/>
      <c r="AU66" s="12"/>
      <c r="AV66" s="12"/>
      <c r="AW66" s="21"/>
      <c r="AX66" s="12"/>
      <c r="AY66" s="12"/>
      <c r="AZ66" s="12"/>
      <c r="BA66" s="60">
        <v>5</v>
      </c>
      <c r="BB66" s="7"/>
      <c r="BC66" s="46"/>
    </row>
    <row r="67" spans="1:56" ht="48" customHeight="1" x14ac:dyDescent="0.35">
      <c r="A67" s="4" t="s">
        <v>14</v>
      </c>
      <c r="B67" s="4" t="s">
        <v>17</v>
      </c>
      <c r="C67" s="4" t="s">
        <v>65</v>
      </c>
      <c r="D67" s="15" t="s">
        <v>40</v>
      </c>
      <c r="E67" s="55" t="s">
        <v>103</v>
      </c>
      <c r="F67" s="4" t="s">
        <v>42</v>
      </c>
      <c r="G67" s="6">
        <v>150</v>
      </c>
      <c r="H67" s="17">
        <f>H68+H69</f>
        <v>0</v>
      </c>
      <c r="I67" s="17"/>
      <c r="J67" s="6" t="s">
        <v>56</v>
      </c>
      <c r="K67" s="6"/>
      <c r="L67" s="6" t="s">
        <v>57</v>
      </c>
      <c r="M67" s="6">
        <v>8600</v>
      </c>
      <c r="N67" s="23"/>
      <c r="O67" s="6">
        <v>4500</v>
      </c>
      <c r="P67" s="6">
        <v>23</v>
      </c>
      <c r="Q67" s="17">
        <v>23</v>
      </c>
      <c r="R67" s="17"/>
      <c r="S67" s="13"/>
      <c r="T67" s="13"/>
      <c r="U67" s="13"/>
      <c r="V67" s="17">
        <v>18</v>
      </c>
      <c r="W67" s="6"/>
      <c r="X67" s="13"/>
      <c r="Y67" s="13"/>
      <c r="Z67" s="13"/>
      <c r="AA67" s="13"/>
      <c r="AB67" s="17">
        <f>AB68+AB69</f>
        <v>0</v>
      </c>
      <c r="AC67" s="16"/>
      <c r="AD67" s="5"/>
      <c r="AE67" s="5"/>
      <c r="AF67" s="5"/>
      <c r="AG67" s="5"/>
      <c r="AH67" s="14"/>
      <c r="AI67" s="5"/>
      <c r="AJ67" s="5"/>
      <c r="AK67" s="16"/>
      <c r="AL67" s="16"/>
      <c r="AM67" s="12"/>
      <c r="AN67" s="12"/>
      <c r="AO67" s="12"/>
      <c r="AP67" s="16"/>
      <c r="AQ67" s="5"/>
      <c r="AR67" s="12"/>
      <c r="AS67" s="12"/>
      <c r="AT67" s="12"/>
      <c r="AU67" s="12"/>
      <c r="AV67" s="12"/>
      <c r="AW67" s="21"/>
      <c r="AX67" s="12"/>
      <c r="AY67" s="12"/>
      <c r="AZ67" s="12"/>
      <c r="BA67" s="49">
        <v>55</v>
      </c>
      <c r="BB67" s="48"/>
      <c r="BC67" s="46"/>
    </row>
    <row r="68" spans="1:56" ht="24" customHeight="1" x14ac:dyDescent="0.35">
      <c r="A68" s="4"/>
      <c r="B68" s="4"/>
      <c r="C68" s="4"/>
      <c r="D68" s="4"/>
      <c r="E68" s="8" t="s">
        <v>74</v>
      </c>
      <c r="F68" s="8"/>
      <c r="G68" s="5">
        <v>90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2"/>
      <c r="T68" s="12"/>
      <c r="U68" s="12"/>
      <c r="V68" s="5"/>
      <c r="W68" s="5"/>
      <c r="X68" s="12"/>
      <c r="Y68" s="12"/>
      <c r="Z68" s="12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12"/>
      <c r="AN68" s="12"/>
      <c r="AO68" s="12"/>
      <c r="AP68" s="6"/>
      <c r="AQ68" s="5"/>
      <c r="AR68" s="12"/>
      <c r="AS68" s="12"/>
      <c r="AT68" s="12"/>
      <c r="AU68" s="12"/>
      <c r="AV68" s="12"/>
      <c r="AW68" s="21"/>
      <c r="AX68" s="12"/>
      <c r="AY68" s="12"/>
      <c r="AZ68" s="12"/>
      <c r="BA68" s="60">
        <v>50</v>
      </c>
      <c r="BB68" s="48"/>
      <c r="BC68" s="46"/>
    </row>
    <row r="69" spans="1:56" ht="24" customHeight="1" x14ac:dyDescent="0.35">
      <c r="A69" s="4"/>
      <c r="B69" s="4"/>
      <c r="C69" s="4"/>
      <c r="D69" s="4"/>
      <c r="E69" s="8" t="s">
        <v>73</v>
      </c>
      <c r="F69" s="8"/>
      <c r="G69" s="5">
        <v>60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2"/>
      <c r="T69" s="12"/>
      <c r="U69" s="12"/>
      <c r="V69" s="5"/>
      <c r="W69" s="5"/>
      <c r="X69" s="12"/>
      <c r="Y69" s="12"/>
      <c r="Z69" s="12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12"/>
      <c r="AN69" s="12"/>
      <c r="AO69" s="12"/>
      <c r="AP69" s="6"/>
      <c r="AQ69" s="5"/>
      <c r="AR69" s="12"/>
      <c r="AS69" s="12"/>
      <c r="AT69" s="12"/>
      <c r="AU69" s="12"/>
      <c r="AV69" s="12"/>
      <c r="AW69" s="21"/>
      <c r="AX69" s="12"/>
      <c r="AY69" s="12"/>
      <c r="AZ69" s="12"/>
      <c r="BA69" s="60">
        <v>5</v>
      </c>
      <c r="BB69" s="7"/>
      <c r="BC69" s="46"/>
    </row>
    <row r="70" spans="1:56" ht="24" customHeight="1" x14ac:dyDescent="0.35">
      <c r="A70" s="4"/>
      <c r="B70" s="4"/>
      <c r="C70" s="24" t="s">
        <v>55</v>
      </c>
      <c r="D70" s="24"/>
      <c r="E70" s="24"/>
      <c r="F70" s="4"/>
      <c r="G70" s="59">
        <f t="shared" ref="G70:AZ70" si="2">G64+G67</f>
        <v>220</v>
      </c>
      <c r="H70" s="59">
        <f t="shared" si="2"/>
        <v>0</v>
      </c>
      <c r="I70" s="59">
        <f t="shared" si="2"/>
        <v>0</v>
      </c>
      <c r="J70" s="59" t="e">
        <f t="shared" si="2"/>
        <v>#VALUE!</v>
      </c>
      <c r="K70" s="59">
        <f t="shared" si="2"/>
        <v>0</v>
      </c>
      <c r="L70" s="59" t="e">
        <f t="shared" si="2"/>
        <v>#VALUE!</v>
      </c>
      <c r="M70" s="59">
        <f t="shared" si="2"/>
        <v>16200</v>
      </c>
      <c r="N70" s="59">
        <f t="shared" si="2"/>
        <v>0</v>
      </c>
      <c r="O70" s="59">
        <f t="shared" si="2"/>
        <v>4500</v>
      </c>
      <c r="P70" s="59">
        <f t="shared" si="2"/>
        <v>38</v>
      </c>
      <c r="Q70" s="59">
        <f t="shared" si="2"/>
        <v>37</v>
      </c>
      <c r="R70" s="59">
        <f t="shared" si="2"/>
        <v>0</v>
      </c>
      <c r="S70" s="59">
        <f t="shared" si="2"/>
        <v>0</v>
      </c>
      <c r="T70" s="59">
        <f t="shared" si="2"/>
        <v>0</v>
      </c>
      <c r="U70" s="59">
        <f t="shared" si="2"/>
        <v>0</v>
      </c>
      <c r="V70" s="59">
        <f t="shared" si="2"/>
        <v>31</v>
      </c>
      <c r="W70" s="59" t="e">
        <f t="shared" si="2"/>
        <v>#VALUE!</v>
      </c>
      <c r="X70" s="59">
        <f t="shared" si="2"/>
        <v>0</v>
      </c>
      <c r="Y70" s="59">
        <f t="shared" si="2"/>
        <v>0</v>
      </c>
      <c r="Z70" s="59">
        <f t="shared" si="2"/>
        <v>0</v>
      </c>
      <c r="AA70" s="59">
        <f t="shared" si="2"/>
        <v>0</v>
      </c>
      <c r="AB70" s="59">
        <f t="shared" si="2"/>
        <v>0</v>
      </c>
      <c r="AC70" s="59">
        <f t="shared" si="2"/>
        <v>0</v>
      </c>
      <c r="AD70" s="59">
        <f t="shared" si="2"/>
        <v>0</v>
      </c>
      <c r="AE70" s="59">
        <f t="shared" si="2"/>
        <v>0</v>
      </c>
      <c r="AF70" s="59">
        <f t="shared" si="2"/>
        <v>0</v>
      </c>
      <c r="AG70" s="59">
        <f t="shared" si="2"/>
        <v>0</v>
      </c>
      <c r="AH70" s="59">
        <f t="shared" si="2"/>
        <v>0</v>
      </c>
      <c r="AI70" s="59">
        <f t="shared" si="2"/>
        <v>0</v>
      </c>
      <c r="AJ70" s="59">
        <f t="shared" si="2"/>
        <v>0</v>
      </c>
      <c r="AK70" s="59">
        <f t="shared" si="2"/>
        <v>0</v>
      </c>
      <c r="AL70" s="59">
        <f t="shared" si="2"/>
        <v>0</v>
      </c>
      <c r="AM70" s="59">
        <f t="shared" si="2"/>
        <v>0</v>
      </c>
      <c r="AN70" s="59">
        <f t="shared" si="2"/>
        <v>0</v>
      </c>
      <c r="AO70" s="59">
        <f t="shared" si="2"/>
        <v>0</v>
      </c>
      <c r="AP70" s="59">
        <f t="shared" si="2"/>
        <v>0</v>
      </c>
      <c r="AQ70" s="59">
        <f t="shared" si="2"/>
        <v>0</v>
      </c>
      <c r="AR70" s="59">
        <f t="shared" si="2"/>
        <v>0</v>
      </c>
      <c r="AS70" s="59">
        <f t="shared" si="2"/>
        <v>0</v>
      </c>
      <c r="AT70" s="59">
        <f t="shared" si="2"/>
        <v>0</v>
      </c>
      <c r="AU70" s="59">
        <f t="shared" si="2"/>
        <v>0</v>
      </c>
      <c r="AV70" s="59">
        <f t="shared" si="2"/>
        <v>0</v>
      </c>
      <c r="AW70" s="59">
        <f t="shared" si="2"/>
        <v>0</v>
      </c>
      <c r="AX70" s="59">
        <f t="shared" si="2"/>
        <v>0</v>
      </c>
      <c r="AY70" s="59">
        <f t="shared" si="2"/>
        <v>0</v>
      </c>
      <c r="AZ70" s="59">
        <f t="shared" si="2"/>
        <v>0</v>
      </c>
      <c r="BA70" s="49">
        <f>BA64+BA67</f>
        <v>75</v>
      </c>
      <c r="BB70" s="48"/>
      <c r="BC70" s="46"/>
    </row>
    <row r="71" spans="1:56" ht="24" customHeight="1" thickBot="1" x14ac:dyDescent="0.4">
      <c r="A71" s="12"/>
      <c r="B71" s="12"/>
      <c r="C71" s="20" t="s">
        <v>91</v>
      </c>
      <c r="D71" s="20"/>
      <c r="E71" s="20"/>
      <c r="F71" s="12"/>
      <c r="G71" s="65" t="e">
        <f>G70+G62+#REF!+G51+G44+G33+#REF!+G27</f>
        <v>#REF!</v>
      </c>
      <c r="H71" s="65" t="e">
        <f>H70+H62+#REF!+H51+H44+H33+#REF!+H27</f>
        <v>#REF!</v>
      </c>
      <c r="I71" s="65" t="e">
        <f>I70+I62+#REF!+I51+I44+I33+#REF!+I27</f>
        <v>#REF!</v>
      </c>
      <c r="J71" s="65" t="e">
        <f>J70+J62+#REF!+J51+J44+J33+#REF!+J27</f>
        <v>#VALUE!</v>
      </c>
      <c r="K71" s="65" t="e">
        <f>K70+K62+#REF!+K51+K44+K33+#REF!+K27</f>
        <v>#REF!</v>
      </c>
      <c r="L71" s="65" t="e">
        <f>L70+L62+#REF!+L51+L44+L33+#REF!+L27</f>
        <v>#VALUE!</v>
      </c>
      <c r="M71" s="65" t="e">
        <f>M70+M62+#REF!+M51+M44+M33+#REF!+M27</f>
        <v>#REF!</v>
      </c>
      <c r="N71" s="65" t="e">
        <f>N70+N62+#REF!+N51+N44+N33+#REF!+N27</f>
        <v>#REF!</v>
      </c>
      <c r="O71" s="65" t="e">
        <f>O70+O62+#REF!+O51+O44+O33+#REF!+O27</f>
        <v>#REF!</v>
      </c>
      <c r="P71" s="65" t="e">
        <f>P70+P62+#REF!+P51+P44+P33+#REF!+P27</f>
        <v>#REF!</v>
      </c>
      <c r="Q71" s="65" t="e">
        <f>Q70+Q62+#REF!+Q51+Q44+Q33+#REF!+Q27</f>
        <v>#REF!</v>
      </c>
      <c r="R71" s="65" t="e">
        <f>R70+R62+#REF!+R51+R44+R33+#REF!+R27</f>
        <v>#REF!</v>
      </c>
      <c r="S71" s="65" t="e">
        <f>S70+S62+#REF!+S51+S44+S33+#REF!+S27</f>
        <v>#REF!</v>
      </c>
      <c r="T71" s="65" t="e">
        <f>T70+T62+#REF!+T51+T44+T33+#REF!+T27</f>
        <v>#REF!</v>
      </c>
      <c r="U71" s="65" t="e">
        <f>U70+U62+#REF!+U51+U44+U33+#REF!+U27</f>
        <v>#REF!</v>
      </c>
      <c r="V71" s="65" t="e">
        <f>V70+V62+#REF!+V51+V44+V33+#REF!+V27</f>
        <v>#REF!</v>
      </c>
      <c r="W71" s="65" t="e">
        <f>W70+W62+#REF!+W51+W44+W33+#REF!+W27</f>
        <v>#VALUE!</v>
      </c>
      <c r="X71" s="65" t="e">
        <f>X70+X62+#REF!+X51+X44+X33+#REF!+X27</f>
        <v>#REF!</v>
      </c>
      <c r="Y71" s="65" t="e">
        <f>Y70+Y62+#REF!+Y51+Y44+Y33+#REF!+Y27</f>
        <v>#REF!</v>
      </c>
      <c r="Z71" s="65" t="e">
        <f>Z70+Z62+#REF!+Z51+Z44+Z33+#REF!+Z27</f>
        <v>#REF!</v>
      </c>
      <c r="AA71" s="65" t="e">
        <f>AA70+AA62+#REF!+AA51+AA44+AA33+#REF!+AA27</f>
        <v>#REF!</v>
      </c>
      <c r="AB71" s="65" t="e">
        <f>AB70+AB62+#REF!+AB51+AB44+AB33+#REF!+AB27</f>
        <v>#REF!</v>
      </c>
      <c r="AC71" s="65" t="e">
        <f>AC70+AC62+#REF!+AC51+AC44+AC33+#REF!+AC27</f>
        <v>#REF!</v>
      </c>
      <c r="AD71" s="65" t="e">
        <f>AD70+AD62+#REF!+AD51+AD44+AD33+#REF!+AD27</f>
        <v>#REF!</v>
      </c>
      <c r="AE71" s="65" t="e">
        <f>AE70+AE62+#REF!+AE51+AE44+AE33+#REF!+AE27</f>
        <v>#REF!</v>
      </c>
      <c r="AF71" s="65" t="e">
        <f>AF70+AF62+#REF!+AF51+AF44+AF33+#REF!+AF27</f>
        <v>#REF!</v>
      </c>
      <c r="AG71" s="65" t="e">
        <f>AG70+AG62+#REF!+AG51+AG44+AG33+#REF!+AG27</f>
        <v>#REF!</v>
      </c>
      <c r="AH71" s="65" t="e">
        <f>AH70+AH62+#REF!+AH51+AH44+AH33+#REF!+AH27</f>
        <v>#REF!</v>
      </c>
      <c r="AI71" s="65" t="e">
        <f>AI70+AI62+#REF!+AI51+AI44+AI33+#REF!+AI27</f>
        <v>#REF!</v>
      </c>
      <c r="AJ71" s="65" t="e">
        <f>AJ70+AJ62+#REF!+AJ51+AJ44+AJ33+#REF!+AJ27</f>
        <v>#REF!</v>
      </c>
      <c r="AK71" s="65" t="e">
        <f>AK70+AK62+#REF!+AK51+AK44+AK33+#REF!+AK27</f>
        <v>#REF!</v>
      </c>
      <c r="AL71" s="65" t="e">
        <f>AL70+AL62+#REF!+AL51+AL44+AL33+#REF!+AL27</f>
        <v>#REF!</v>
      </c>
      <c r="AM71" s="65" t="e">
        <f>AM70+AM62+#REF!+AM51+AM44+AM33+#REF!+AM27</f>
        <v>#REF!</v>
      </c>
      <c r="AN71" s="65" t="e">
        <f>AN70+AN62+#REF!+AN51+AN44+AN33+#REF!+AN27</f>
        <v>#REF!</v>
      </c>
      <c r="AO71" s="65" t="e">
        <f>AO70+AO62+#REF!+AO51+AO44+AO33+#REF!+AO27</f>
        <v>#REF!</v>
      </c>
      <c r="AP71" s="65" t="e">
        <f>AP70+AP62+#REF!+AP51+AP44+AP33+#REF!+AP27</f>
        <v>#REF!</v>
      </c>
      <c r="AQ71" s="65" t="e">
        <f>AQ70+AQ62+#REF!+AQ51+AQ44+AQ33+#REF!+AQ27</f>
        <v>#REF!</v>
      </c>
      <c r="AR71" s="65" t="e">
        <f>AR70+AR62+#REF!+AR51+AR44+AR33+#REF!+AR27</f>
        <v>#REF!</v>
      </c>
      <c r="AS71" s="65" t="e">
        <f>AS70+AS62+#REF!+AS51+AS44+AS33+#REF!+AS27</f>
        <v>#REF!</v>
      </c>
      <c r="AT71" s="65" t="e">
        <f>AT70+AT62+#REF!+AT51+AT44+AT33+#REF!+AT27</f>
        <v>#REF!</v>
      </c>
      <c r="AU71" s="65" t="e">
        <f>AU70+AU62+#REF!+AU51+AU44+AU33+#REF!+AU27</f>
        <v>#REF!</v>
      </c>
      <c r="AV71" s="65" t="e">
        <f>AV70+AV62+#REF!+AV51+AV44+AV33+#REF!+AV27</f>
        <v>#REF!</v>
      </c>
      <c r="AW71" s="65" t="e">
        <f>AW70+AW62+#REF!+AW51+AW44+AW33+#REF!+AW27</f>
        <v>#REF!</v>
      </c>
      <c r="AX71" s="65" t="e">
        <f>AX70+AX62+#REF!+AX51+AX44+AX33+#REF!+AX27</f>
        <v>#REF!</v>
      </c>
      <c r="AY71" s="66" t="e">
        <f>AY70+AY62+#REF!+AY51+AY44+AY33+#REF!+AY27</f>
        <v>#REF!</v>
      </c>
      <c r="AZ71" s="67" t="e">
        <f>H71+AB71</f>
        <v>#REF!</v>
      </c>
      <c r="BA71" s="49">
        <f>BA70+BA62+BA51+BA44+BA33+BA29</f>
        <v>290</v>
      </c>
      <c r="BB71" s="68"/>
      <c r="BC71" s="46"/>
      <c r="BD71" s="37">
        <f>SUM(BD4:BD70)</f>
        <v>22</v>
      </c>
    </row>
    <row r="72" spans="1:56" ht="24" customHeight="1" x14ac:dyDescent="0.35">
      <c r="A72" s="69"/>
      <c r="B72" s="69"/>
      <c r="C72" s="20"/>
      <c r="D72" s="20"/>
      <c r="E72" s="8" t="s">
        <v>74</v>
      </c>
      <c r="F72" s="69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69"/>
      <c r="BA72" s="60">
        <f>BA30+BA34+BA37+BA39+BA42+BA46+BA47+BA48+BA49+BA50+BA54+BA65+BA68</f>
        <v>258</v>
      </c>
      <c r="BB72" s="71"/>
      <c r="BC72" s="46"/>
    </row>
    <row r="73" spans="1:56" ht="24" customHeight="1" x14ac:dyDescent="0.2">
      <c r="C73" s="12"/>
      <c r="D73" s="12"/>
      <c r="E73" s="8" t="s">
        <v>73</v>
      </c>
      <c r="BA73" s="60">
        <f>BA31+BA35+BA40+BA43+BA55+BA66+BA69</f>
        <v>32</v>
      </c>
    </row>
    <row r="74" spans="1:56" ht="54" customHeight="1" x14ac:dyDescent="0.2">
      <c r="C74" s="72" t="s">
        <v>95</v>
      </c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</row>
    <row r="75" spans="1:56" hidden="1" x14ac:dyDescent="0.2">
      <c r="C75" s="74" t="s">
        <v>89</v>
      </c>
      <c r="D75" s="75"/>
      <c r="E75" s="76"/>
      <c r="F75" s="75"/>
      <c r="G75" s="74" t="s">
        <v>87</v>
      </c>
      <c r="H75" s="74" t="s">
        <v>88</v>
      </c>
    </row>
  </sheetData>
  <mergeCells count="26">
    <mergeCell ref="A32:BA32"/>
    <mergeCell ref="BB2:BB3"/>
    <mergeCell ref="BD2:BD3"/>
    <mergeCell ref="AZ2:BA3"/>
    <mergeCell ref="C2:C3"/>
    <mergeCell ref="D2:E2"/>
    <mergeCell ref="G2:G3"/>
    <mergeCell ref="H2:AA2"/>
    <mergeCell ref="AB2:AU2"/>
    <mergeCell ref="AV2:AV3"/>
    <mergeCell ref="C1:BA1"/>
    <mergeCell ref="C74:BA74"/>
    <mergeCell ref="C62:E62"/>
    <mergeCell ref="A63:BA63"/>
    <mergeCell ref="C70:E70"/>
    <mergeCell ref="A36:AX36"/>
    <mergeCell ref="C44:E44"/>
    <mergeCell ref="A45:BA45"/>
    <mergeCell ref="C51:E51"/>
    <mergeCell ref="A52:BA52"/>
    <mergeCell ref="AW2:AW3"/>
    <mergeCell ref="AX2:AX3"/>
    <mergeCell ref="AY2:AY3"/>
    <mergeCell ref="A4:BA4"/>
    <mergeCell ref="C27:E27"/>
    <mergeCell ref="A28:BA28"/>
  </mergeCells>
  <pageMargins left="0.70866141732283472" right="0.70866141732283472" top="0.35433070866141736" bottom="0.35433070866141736" header="0.31496062992125984" footer="0.31496062992125984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варіант 1</vt:lpstr>
      <vt:lpstr>'варіант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Анохин Виктор Николаевич</dc:creator>
  <cp:lastModifiedBy>User</cp:lastModifiedBy>
  <cp:lastPrinted>2023-07-28T09:56:30Z</cp:lastPrinted>
  <dcterms:created xsi:type="dcterms:W3CDTF">2015-12-11T13:50:39Z</dcterms:created>
  <dcterms:modified xsi:type="dcterms:W3CDTF">2023-07-31T09:22:11Z</dcterms:modified>
</cp:coreProperties>
</file>